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agileva\Desktop\ОБ_ЭТАП 4\"/>
    </mc:Choice>
  </mc:AlternateContent>
  <bookViews>
    <workbookView xWindow="240" yWindow="60" windowWidth="16275" windowHeight="7740"/>
  </bookViews>
  <sheets>
    <sheet name="РзПр" sheetId="2" r:id="rId1"/>
  </sheets>
  <definedNames>
    <definedName name="_xlnm._FilterDatabase" localSheetId="0" hidden="1">РзПр!$A$4:$M$77</definedName>
  </definedNames>
  <calcPr calcId="152511"/>
</workbook>
</file>

<file path=xl/calcChain.xml><?xml version="1.0" encoding="utf-8"?>
<calcChain xmlns="http://schemas.openxmlformats.org/spreadsheetml/2006/main">
  <c r="L77" i="2" l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5" i="2"/>
  <c r="F6" i="2"/>
  <c r="F7" i="2"/>
  <c r="F8" i="2"/>
  <c r="F9" i="2"/>
  <c r="F10" i="2"/>
  <c r="F11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5" i="2"/>
  <c r="D73" i="2" l="1"/>
  <c r="G73" i="2"/>
  <c r="I73" i="2"/>
  <c r="K73" i="2"/>
  <c r="E73" i="2"/>
  <c r="D71" i="2"/>
  <c r="G71" i="2"/>
  <c r="I71" i="2"/>
  <c r="K71" i="2"/>
  <c r="E71" i="2"/>
  <c r="D69" i="2"/>
  <c r="K69" i="2"/>
  <c r="I69" i="2"/>
  <c r="G69" i="2"/>
  <c r="E69" i="2"/>
  <c r="G64" i="2"/>
  <c r="I64" i="2"/>
  <c r="K64" i="2"/>
  <c r="E64" i="2"/>
  <c r="D58" i="2"/>
  <c r="K58" i="2"/>
  <c r="I58" i="2"/>
  <c r="G58" i="2"/>
  <c r="E58" i="2"/>
  <c r="D51" i="2"/>
  <c r="K51" i="2"/>
  <c r="I51" i="2"/>
  <c r="G51" i="2"/>
  <c r="E51" i="2"/>
  <c r="D48" i="2"/>
  <c r="G48" i="2"/>
  <c r="I48" i="2"/>
  <c r="K48" i="2"/>
  <c r="E48" i="2"/>
  <c r="K41" i="2"/>
  <c r="I41" i="2"/>
  <c r="G41" i="2"/>
  <c r="D41" i="2"/>
  <c r="E41" i="2"/>
  <c r="D38" i="2"/>
  <c r="G38" i="2"/>
  <c r="I38" i="2"/>
  <c r="K38" i="2"/>
  <c r="E38" i="2"/>
  <c r="K32" i="2"/>
  <c r="I32" i="2"/>
  <c r="G32" i="2"/>
  <c r="D32" i="2"/>
  <c r="E32" i="2"/>
  <c r="D22" i="2"/>
  <c r="K22" i="2"/>
  <c r="I22" i="2"/>
  <c r="G22" i="2"/>
  <c r="E22" i="2"/>
  <c r="D16" i="2"/>
  <c r="G16" i="2"/>
  <c r="I16" i="2"/>
  <c r="K16" i="2"/>
  <c r="E16" i="2"/>
  <c r="D14" i="2"/>
  <c r="G14" i="2"/>
  <c r="I14" i="2"/>
  <c r="K14" i="2"/>
  <c r="E14" i="2"/>
  <c r="D5" i="2"/>
  <c r="G5" i="2"/>
  <c r="I5" i="2"/>
  <c r="K5" i="2"/>
  <c r="E5" i="2"/>
  <c r="D77" i="2" l="1"/>
  <c r="E77" i="2"/>
  <c r="K77" i="2"/>
  <c r="G77" i="2"/>
  <c r="I77" i="2"/>
</calcChain>
</file>

<file path=xl/sharedStrings.xml><?xml version="1.0" encoding="utf-8"?>
<sst xmlns="http://schemas.openxmlformats.org/spreadsheetml/2006/main" count="213" uniqueCount="94">
  <si>
    <t>Уточн план 01.10.2014</t>
  </si>
  <si>
    <t>Наименование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</si>
  <si>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</si>
  <si>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</si>
  <si>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</si>
  <si>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</si>
  <si>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</si>
  <si>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</si>
  <si>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</si>
  <si>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</si>
  <si>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</si>
  <si>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</si>
  <si>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</si>
  <si>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</si>
  <si>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</si>
  <si>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</si>
  <si>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</si>
  <si>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</si>
  <si>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</si>
  <si>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</si>
  <si>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</si>
  <si>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</si>
  <si>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</si>
  <si>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</si>
  <si>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</si>
  <si>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09</t>
  </si>
  <si>
    <t>Обеспечение пожарной безопасности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</si>
  <si>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</si>
  <si>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</si>
  <si>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</si>
  <si>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</si>
  <si>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</si>
  <si>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</si>
  <si>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</si>
  <si>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</si>
  <si>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</si>
  <si>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</si>
  <si>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</si>
  <si>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</si>
  <si>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</si>
  <si>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</si>
  <si>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</si>
  <si>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</si>
  <si>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</si>
  <si>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</si>
  <si>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</si>
  <si>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</si>
  <si>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</si>
  <si>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</si>
  <si>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</si>
  <si>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</si>
  <si>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</si>
  <si>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</si>
  <si>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</si>
  <si>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</si>
  <si>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</si>
  <si>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</si>
  <si>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</si>
  <si>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</si>
  <si>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</si>
  <si>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 и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</si>
  <si>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</si>
  <si>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</si>
  <si>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</si>
  <si>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</si>
  <si>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</si>
  <si>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</si>
  <si>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</si>
  <si>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</si>
  <si>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</si>
  <si>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</si>
  <si>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</si>
  <si>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</si>
  <si>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</si>
  <si>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</si>
  <si>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</si>
  <si>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</si>
  <si>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</si>
  <si>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</si>
  <si>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</si>
  <si>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</si>
  <si>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</si>
  <si>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</si>
  <si>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</si>
  <si>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</si>
  <si>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</si>
  <si>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</si>
  <si>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Раздел</t>
  </si>
  <si>
    <t>Подраз-дел</t>
  </si>
  <si>
    <t>Прикладные научные исследования в области жилищно-коммунального хозяйства</t>
  </si>
  <si>
    <t>Всего расходов</t>
  </si>
  <si>
    <t>Сведения о расходах бюджета в разрезе функциональной классификации на 2015-2017 годы в сравнении с 2014 и 2013 годами</t>
  </si>
  <si>
    <t>тыс.рублей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</si>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</sst>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1" fillId="0" borderId="0">
      <alignment vertical="top" wrapText="1"/>
    </xf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7" fillId="0" borderId="1" xfId="1" applyFont="1" applyFill="1" applyBorder="1" applyAlignment="1" applyProtection="1">
      <alignment horizontal="center" wrapText="1" readingOrder="1"/>
      <protection locked="0"/>
    </xf>
    <xf numFmtId="165" fontId="6" fillId="0" borderId="1" xfId="1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165" fontId="0" fillId="0" borderId="0" xfId="0" applyNumberFormat="1"/>
    <xf numFmtId="165" fontId="8" fillId="0" borderId="0" xfId="1" applyNumberFormat="1" applyFont="1" applyFill="1" applyBorder="1" applyAlignment="1">
      <alignment horizontal="right"/>
    </xf>
    <xf numFmtId="4" fontId="12" fillId="0" borderId="0" xfId="2" applyNumberFormat="1" applyFont="1" applyFill="1" applyBorder="1" applyAlignment="1">
      <alignment horizontal="right" wrapText="1"/>
    </xf>
    <xf numFmtId="165" fontId="8" fillId="3" borderId="1" xfId="1" applyNumberFormat="1" applyFont="1" applyFill="1" applyBorder="1" applyAlignment="1">
      <alignment horizontal="right"/>
    </xf>
    <xf numFmtId="0" fontId="0" fillId="0" borderId="0" xfId="0"/>
    <xf numFmtId="0" fontId="4" fillId="3" borderId="1" xfId="1" applyFont="1" applyFill="1" applyBorder="1" applyAlignment="1" applyProtection="1">
      <alignment horizontal="left" wrapText="1" readingOrder="1"/>
      <protection locked="0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165" fontId="8" fillId="3" borderId="2" xfId="1" applyNumberFormat="1" applyFont="1" applyFill="1" applyBorder="1" applyAlignment="1">
      <alignment horizontal="right"/>
    </xf>
    <xf numFmtId="165" fontId="8" fillId="0" borderId="1" xfId="1" applyNumberFormat="1" applyFont="1" applyFill="1" applyBorder="1" applyAlignment="1">
      <alignment horizontal="right"/>
    </xf>
    <xf numFmtId="0" fontId="5" fillId="0" borderId="1" xfId="1" applyFont="1" applyFill="1" applyBorder="1" applyAlignment="1" applyProtection="1">
      <alignment horizontal="left" wrapText="1" readingOrder="1"/>
      <protection locked="0"/>
    </xf>
    <xf numFmtId="0" fontId="5" fillId="0" borderId="1" xfId="1" applyFont="1" applyFill="1" applyBorder="1" applyAlignment="1" applyProtection="1">
      <alignment horizontal="center" wrapText="1" readingOrder="1"/>
      <protection locked="0"/>
    </xf>
    <xf numFmtId="0" fontId="7" fillId="0" borderId="1" xfId="1" applyFont="1" applyFill="1" applyBorder="1" applyAlignment="1" applyProtection="1">
      <alignment horizontal="left" wrapText="1" readingOrder="1"/>
      <protection locked="0"/>
    </xf>
    <xf numFmtId="14" fontId="9" fillId="2" borderId="2" xfId="0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right"/>
    </xf>
    <xf numFmtId="165" fontId="6" fillId="0" borderId="2" xfId="1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right"/>
    </xf>
    <xf numFmtId="165" fontId="8" fillId="0" borderId="7" xfId="1" applyNumberFormat="1" applyFont="1" applyFill="1" applyBorder="1" applyAlignment="1">
      <alignment horizontal="right"/>
    </xf>
    <xf numFmtId="165" fontId="6" fillId="0" borderId="6" xfId="1" applyNumberFormat="1" applyFont="1" applyFill="1" applyBorder="1" applyAlignment="1">
      <alignment horizontal="right"/>
    </xf>
    <xf numFmtId="165" fontId="6" fillId="0" borderId="7" xfId="1" applyNumberFormat="1" applyFont="1" applyFill="1" applyBorder="1" applyAlignment="1">
      <alignment horizontal="right"/>
    </xf>
    <xf numFmtId="165" fontId="8" fillId="3" borderId="8" xfId="1" applyNumberFormat="1" applyFont="1" applyFill="1" applyBorder="1" applyAlignment="1">
      <alignment horizontal="right"/>
    </xf>
    <xf numFmtId="165" fontId="8" fillId="3" borderId="9" xfId="1" applyNumberFormat="1" applyFont="1" applyFill="1" applyBorder="1" applyAlignment="1">
      <alignment horizontal="right"/>
    </xf>
    <xf numFmtId="165" fontId="8" fillId="3" borderId="10" xfId="1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tabSelected="1" workbookViewId="0">
      <selection activeCell="A18" sqref="A18"/>
    </sheetView>
  </sheetViews>
  <sheetFormatPr defaultRowHeight="15" x14ac:dyDescent="0.25"/>
  <cols>
    <col min="1" max="1" width="47.42578125" customWidth="1"/>
    <col min="3" max="3" width="8" customWidth="1"/>
    <col min="4" max="5" width="13.42578125" customWidth="1"/>
    <col min="6" max="6" width="8.42578125" style="10" customWidth="1"/>
    <col min="7" max="7" width="13.42578125" customWidth="1"/>
    <col min="8" max="8" width="6.5703125" style="10" customWidth="1"/>
    <col min="9" max="9" width="13.42578125" customWidth="1"/>
    <col min="10" max="10" width="6.5703125" style="10" customWidth="1"/>
    <col min="11" max="11" width="13.42578125" customWidth="1"/>
    <col min="12" max="12" width="5.7109375" style="10" customWidth="1"/>
    <col min="13" max="14" width="15.28515625" customWidth="1"/>
  </cols>
  <sheetData>
    <row r="1" spans="1:14" s="10" customFormat="1" x14ac:dyDescent="0.25">
      <c r="A1" s="13" t="s">
        <v>91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s="10" customFormat="1" x14ac:dyDescent="0.25"/>
    <row r="3" spans="1:14" ht="15.75" thickBot="1" x14ac:dyDescent="0.3">
      <c r="L3" s="12" t="s">
        <v>92</v>
      </c>
    </row>
    <row r="4" spans="1:14" s="5" customFormat="1" ht="22.5" customHeight="1" x14ac:dyDescent="0.2">
      <c r="A4" s="3" t="s">
        <v>1</v>
      </c>
      <c r="B4" s="3" t="s">
        <v>87</v>
      </c>
      <c r="C4" s="3" t="s">
        <v>88</v>
      </c>
      <c r="D4" s="3">
        <v>2013</v>
      </c>
      <c r="E4" s="4" t="s">
        <v>0</v>
      </c>
      <c r="F4" s="19" t="s">
        <v>93</v>
      </c>
      <c r="G4" s="22">
        <v>2015</v>
      </c>
      <c r="H4" s="23" t="s">
        <v>93</v>
      </c>
      <c r="I4" s="23">
        <v>2016</v>
      </c>
      <c r="J4" s="23" t="s">
        <v>93</v>
      </c>
      <c r="K4" s="23">
        <v>2017</v>
      </c>
      <c r="L4" s="24" t="s">
        <v>93</v>
      </c>
    </row>
    <row r="5" spans="1:14" x14ac:dyDescent="0.25">
      <c r="A5" s="16" t="s">
        <v>2</v>
      </c>
      <c r="B5" s="17" t="s">
        <v>3</v>
      </c>
      <c r="C5" s="17"/>
      <c r="D5" s="15">
        <f>D6+D7+D8+D9+D10+D11+D12+D13</f>
        <v>1647558.1</v>
      </c>
      <c r="E5" s="15">
        <f>E6+E7+E8+E9+E10+E11+E12+E13</f>
        <v>1994234.3716899999</v>
      </c>
      <c r="F5" s="20">
        <f>E5/D5*100</f>
        <v>121.04182375662502</v>
      </c>
      <c r="G5" s="25">
        <f t="shared" ref="G5:K5" si="0">G6+G7+G8+G9+G10+G11+G12+G13</f>
        <v>1956536.10562</v>
      </c>
      <c r="H5" s="15">
        <f>G5/E5*100</f>
        <v>98.109637131665082</v>
      </c>
      <c r="I5" s="15">
        <f t="shared" si="0"/>
        <v>1960284.8190200003</v>
      </c>
      <c r="J5" s="15">
        <f>I5/G5*100</f>
        <v>100.19159950022043</v>
      </c>
      <c r="K5" s="15">
        <f t="shared" si="0"/>
        <v>1959160.8459200002</v>
      </c>
      <c r="L5" s="26">
        <f>K5/I5*100</f>
        <v>99.942662765681064</v>
      </c>
      <c r="M5" s="8"/>
      <c r="N5" s="8"/>
    </row>
    <row r="6" spans="1:14" ht="27.75" customHeight="1" x14ac:dyDescent="0.25">
      <c r="A6" s="18" t="s">
        <v>4</v>
      </c>
      <c r="B6" s="1" t="s">
        <v>3</v>
      </c>
      <c r="C6" s="1" t="s">
        <v>5</v>
      </c>
      <c r="D6" s="2">
        <v>6617.1</v>
      </c>
      <c r="E6" s="2">
        <v>8958.1620000000003</v>
      </c>
      <c r="F6" s="21">
        <f t="shared" ref="F6:F69" si="1">E6/D6*100</f>
        <v>135.37897266174005</v>
      </c>
      <c r="G6" s="27">
        <v>8587.9889999999996</v>
      </c>
      <c r="H6" s="2">
        <f t="shared" ref="H6:L69" si="2">G6/E6*100</f>
        <v>95.867757247524651</v>
      </c>
      <c r="I6" s="2">
        <v>8816.2790000000005</v>
      </c>
      <c r="J6" s="2">
        <f t="shared" si="2"/>
        <v>102.65824746631604</v>
      </c>
      <c r="K6" s="2">
        <v>8766.2790000000005</v>
      </c>
      <c r="L6" s="28">
        <f t="shared" si="2"/>
        <v>99.432867312842532</v>
      </c>
      <c r="M6" s="8"/>
      <c r="N6" s="8"/>
    </row>
    <row r="7" spans="1:14" ht="39" x14ac:dyDescent="0.25">
      <c r="A7" s="18" t="s">
        <v>6</v>
      </c>
      <c r="B7" s="1" t="s">
        <v>3</v>
      </c>
      <c r="C7" s="1" t="s">
        <v>7</v>
      </c>
      <c r="D7" s="2">
        <v>233122.1</v>
      </c>
      <c r="E7" s="2">
        <v>294928.69757000002</v>
      </c>
      <c r="F7" s="21">
        <f t="shared" si="1"/>
        <v>126.51254324236099</v>
      </c>
      <c r="G7" s="27">
        <v>304366.5</v>
      </c>
      <c r="H7" s="2">
        <f t="shared" si="2"/>
        <v>103.20002851799796</v>
      </c>
      <c r="I7" s="2">
        <v>301251.03700000001</v>
      </c>
      <c r="J7" s="2">
        <f t="shared" si="2"/>
        <v>98.976410675944962</v>
      </c>
      <c r="K7" s="2">
        <v>301251.03700000001</v>
      </c>
      <c r="L7" s="28">
        <f t="shared" si="2"/>
        <v>100</v>
      </c>
      <c r="M7" s="8"/>
      <c r="N7" s="8"/>
    </row>
    <row r="8" spans="1:14" ht="51.75" x14ac:dyDescent="0.25">
      <c r="A8" s="18" t="s">
        <v>8</v>
      </c>
      <c r="B8" s="1" t="s">
        <v>3</v>
      </c>
      <c r="C8" s="1" t="s">
        <v>9</v>
      </c>
      <c r="D8" s="2">
        <v>185500.09999999998</v>
      </c>
      <c r="E8" s="2">
        <v>208164.47602000003</v>
      </c>
      <c r="F8" s="21">
        <f t="shared" si="1"/>
        <v>112.2179858770966</v>
      </c>
      <c r="G8" s="27">
        <v>207327.70502000002</v>
      </c>
      <c r="H8" s="2">
        <f t="shared" si="2"/>
        <v>99.598024112471705</v>
      </c>
      <c r="I8" s="2">
        <v>207586.18752000001</v>
      </c>
      <c r="J8" s="2">
        <f t="shared" si="2"/>
        <v>100.12467340048694</v>
      </c>
      <c r="K8" s="2">
        <v>207560.95252000002</v>
      </c>
      <c r="L8" s="28">
        <f t="shared" si="2"/>
        <v>99.987843603516467</v>
      </c>
      <c r="M8" s="8"/>
      <c r="N8" s="8"/>
    </row>
    <row r="9" spans="1:14" x14ac:dyDescent="0.25">
      <c r="A9" s="18" t="s">
        <v>10</v>
      </c>
      <c r="B9" s="1" t="s">
        <v>3</v>
      </c>
      <c r="C9" s="1" t="s">
        <v>11</v>
      </c>
      <c r="D9" s="2">
        <v>205817</v>
      </c>
      <c r="E9" s="2">
        <v>206249.08575</v>
      </c>
      <c r="F9" s="21">
        <f t="shared" si="1"/>
        <v>100.20993686138657</v>
      </c>
      <c r="G9" s="27">
        <v>194747.89799999999</v>
      </c>
      <c r="H9" s="2">
        <f t="shared" si="2"/>
        <v>94.423641826979591</v>
      </c>
      <c r="I9" s="2">
        <v>197134.29800000001</v>
      </c>
      <c r="J9" s="2">
        <f t="shared" si="2"/>
        <v>101.22537907957292</v>
      </c>
      <c r="K9" s="2">
        <v>196839.29800000001</v>
      </c>
      <c r="L9" s="28">
        <f t="shared" si="2"/>
        <v>99.850355821897622</v>
      </c>
      <c r="M9" s="8"/>
      <c r="N9" s="8"/>
    </row>
    <row r="10" spans="1:14" ht="39" x14ac:dyDescent="0.25">
      <c r="A10" s="18" t="s">
        <v>12</v>
      </c>
      <c r="B10" s="1" t="s">
        <v>3</v>
      </c>
      <c r="C10" s="1" t="s">
        <v>13</v>
      </c>
      <c r="D10" s="2">
        <v>143071.80000000002</v>
      </c>
      <c r="E10" s="2">
        <v>166773.81419</v>
      </c>
      <c r="F10" s="21">
        <f t="shared" si="1"/>
        <v>116.56651708442894</v>
      </c>
      <c r="G10" s="27">
        <v>168960.81700000001</v>
      </c>
      <c r="H10" s="2">
        <f t="shared" si="2"/>
        <v>101.31135863302163</v>
      </c>
      <c r="I10" s="2">
        <v>168657.31700000001</v>
      </c>
      <c r="J10" s="2">
        <f t="shared" si="2"/>
        <v>99.820372554188111</v>
      </c>
      <c r="K10" s="2">
        <v>168769.41699999999</v>
      </c>
      <c r="L10" s="28">
        <f t="shared" si="2"/>
        <v>100.06646613499726</v>
      </c>
      <c r="M10" s="8"/>
      <c r="N10" s="8"/>
    </row>
    <row r="11" spans="1:14" x14ac:dyDescent="0.25">
      <c r="A11" s="18" t="s">
        <v>14</v>
      </c>
      <c r="B11" s="1" t="s">
        <v>3</v>
      </c>
      <c r="C11" s="1" t="s">
        <v>15</v>
      </c>
      <c r="D11" s="2">
        <v>59278.299999999996</v>
      </c>
      <c r="E11" s="2">
        <v>68667.054839999983</v>
      </c>
      <c r="F11" s="21">
        <f t="shared" si="1"/>
        <v>115.83843470544868</v>
      </c>
      <c r="G11" s="27">
        <v>66955.123399999997</v>
      </c>
      <c r="H11" s="2">
        <f t="shared" si="2"/>
        <v>97.506910054626744</v>
      </c>
      <c r="I11" s="2">
        <v>66982.268299999996</v>
      </c>
      <c r="J11" s="2">
        <f t="shared" si="2"/>
        <v>100.04054193110485</v>
      </c>
      <c r="K11" s="2">
        <v>67008.236199999999</v>
      </c>
      <c r="L11" s="28">
        <f t="shared" si="2"/>
        <v>100.03876831982413</v>
      </c>
      <c r="M11" s="8"/>
      <c r="N11" s="8"/>
    </row>
    <row r="12" spans="1:14" x14ac:dyDescent="0.25">
      <c r="A12" s="18" t="s">
        <v>16</v>
      </c>
      <c r="B12" s="1" t="s">
        <v>3</v>
      </c>
      <c r="C12" s="1" t="s">
        <v>17</v>
      </c>
      <c r="D12" s="2">
        <v>0</v>
      </c>
      <c r="E12" s="2">
        <v>74446</v>
      </c>
      <c r="F12" s="21"/>
      <c r="G12" s="27">
        <v>100000</v>
      </c>
      <c r="H12" s="2">
        <f t="shared" si="2"/>
        <v>134.32555140638854</v>
      </c>
      <c r="I12" s="2">
        <v>100000</v>
      </c>
      <c r="J12" s="2">
        <f t="shared" si="2"/>
        <v>100</v>
      </c>
      <c r="K12" s="2">
        <v>100000</v>
      </c>
      <c r="L12" s="28">
        <f t="shared" si="2"/>
        <v>100</v>
      </c>
      <c r="M12" s="8"/>
      <c r="N12" s="8"/>
    </row>
    <row r="13" spans="1:14" x14ac:dyDescent="0.25">
      <c r="A13" s="18" t="s">
        <v>18</v>
      </c>
      <c r="B13" s="1" t="s">
        <v>3</v>
      </c>
      <c r="C13" s="1" t="s">
        <v>19</v>
      </c>
      <c r="D13" s="2">
        <v>814151.70000000007</v>
      </c>
      <c r="E13" s="2">
        <v>966047.08132</v>
      </c>
      <c r="F13" s="21">
        <f t="shared" si="1"/>
        <v>118.65688928979696</v>
      </c>
      <c r="G13" s="27">
        <v>905590.0732000001</v>
      </c>
      <c r="H13" s="2">
        <f t="shared" si="2"/>
        <v>93.741815560646188</v>
      </c>
      <c r="I13" s="2">
        <v>909857.43220000004</v>
      </c>
      <c r="J13" s="2">
        <f t="shared" si="2"/>
        <v>100.47122413620555</v>
      </c>
      <c r="K13" s="2">
        <v>908965.62620000006</v>
      </c>
      <c r="L13" s="28">
        <f t="shared" si="2"/>
        <v>99.90198398469488</v>
      </c>
      <c r="M13" s="8"/>
      <c r="N13" s="8"/>
    </row>
    <row r="14" spans="1:14" x14ac:dyDescent="0.25">
      <c r="A14" s="16" t="s">
        <v>20</v>
      </c>
      <c r="B14" s="17" t="s">
        <v>5</v>
      </c>
      <c r="C14" s="17"/>
      <c r="D14" s="15">
        <f>D15</f>
        <v>12134</v>
      </c>
      <c r="E14" s="15">
        <f>E15</f>
        <v>12909.5</v>
      </c>
      <c r="F14" s="20">
        <f t="shared" si="1"/>
        <v>106.39113235536509</v>
      </c>
      <c r="G14" s="25">
        <f t="shared" ref="G14:K14" si="3">G15</f>
        <v>11396.8</v>
      </c>
      <c r="H14" s="15">
        <f t="shared" si="2"/>
        <v>88.282272744877801</v>
      </c>
      <c r="I14" s="15">
        <f t="shared" si="3"/>
        <v>11545.1</v>
      </c>
      <c r="J14" s="15">
        <f t="shared" si="2"/>
        <v>101.30124245402219</v>
      </c>
      <c r="K14" s="15">
        <f t="shared" si="3"/>
        <v>11016.1</v>
      </c>
      <c r="L14" s="26">
        <f t="shared" si="2"/>
        <v>95.417969528198114</v>
      </c>
      <c r="M14" s="8"/>
      <c r="N14" s="8"/>
    </row>
    <row r="15" spans="1:14" x14ac:dyDescent="0.25">
      <c r="A15" s="18" t="s">
        <v>21</v>
      </c>
      <c r="B15" s="1" t="s">
        <v>5</v>
      </c>
      <c r="C15" s="1" t="s">
        <v>7</v>
      </c>
      <c r="D15" s="2">
        <v>12134</v>
      </c>
      <c r="E15" s="2">
        <v>12909.5</v>
      </c>
      <c r="F15" s="21">
        <f t="shared" si="1"/>
        <v>106.39113235536509</v>
      </c>
      <c r="G15" s="27">
        <v>11396.8</v>
      </c>
      <c r="H15" s="2">
        <f t="shared" si="2"/>
        <v>88.282272744877801</v>
      </c>
      <c r="I15" s="2">
        <v>11545.1</v>
      </c>
      <c r="J15" s="2">
        <f t="shared" si="2"/>
        <v>101.30124245402219</v>
      </c>
      <c r="K15" s="2">
        <v>11016.1</v>
      </c>
      <c r="L15" s="28">
        <f t="shared" si="2"/>
        <v>95.417969528198114</v>
      </c>
      <c r="M15" s="8"/>
      <c r="N15" s="8"/>
    </row>
    <row r="16" spans="1:14" ht="26.25" x14ac:dyDescent="0.25">
      <c r="A16" s="16" t="s">
        <v>22</v>
      </c>
      <c r="B16" s="17" t="s">
        <v>7</v>
      </c>
      <c r="C16" s="17"/>
      <c r="D16" s="15">
        <f>SUM(D17:D21)</f>
        <v>1302253.8</v>
      </c>
      <c r="E16" s="15">
        <f>SUM(E17:E21)</f>
        <v>1482470.3634799998</v>
      </c>
      <c r="F16" s="20">
        <f t="shared" si="1"/>
        <v>113.83882031904993</v>
      </c>
      <c r="G16" s="25">
        <f t="shared" ref="G16:K16" si="4">SUM(G17:G21)</f>
        <v>1511707.8925900001</v>
      </c>
      <c r="H16" s="15">
        <f t="shared" si="2"/>
        <v>101.97221676940423</v>
      </c>
      <c r="I16" s="15">
        <f t="shared" si="4"/>
        <v>1539784.9549800002</v>
      </c>
      <c r="J16" s="15">
        <f t="shared" si="2"/>
        <v>101.8573073890549</v>
      </c>
      <c r="K16" s="15">
        <f t="shared" si="4"/>
        <v>1567252.2453000001</v>
      </c>
      <c r="L16" s="26">
        <f t="shared" si="2"/>
        <v>101.78383937517799</v>
      </c>
      <c r="M16" s="8"/>
      <c r="N16" s="8"/>
    </row>
    <row r="17" spans="1:14" x14ac:dyDescent="0.25">
      <c r="A17" s="18" t="s">
        <v>23</v>
      </c>
      <c r="B17" s="1" t="s">
        <v>7</v>
      </c>
      <c r="C17" s="1" t="s">
        <v>9</v>
      </c>
      <c r="D17" s="2">
        <v>47490.5</v>
      </c>
      <c r="E17" s="2">
        <v>47634.5</v>
      </c>
      <c r="F17" s="21">
        <f t="shared" si="1"/>
        <v>100.30321853844453</v>
      </c>
      <c r="G17" s="27">
        <v>42887.167999999998</v>
      </c>
      <c r="H17" s="2">
        <f t="shared" si="2"/>
        <v>90.033836819951915</v>
      </c>
      <c r="I17" s="2">
        <v>42848.383999999998</v>
      </c>
      <c r="J17" s="2">
        <f t="shared" si="2"/>
        <v>99.909567355904684</v>
      </c>
      <c r="K17" s="2">
        <v>45713.784</v>
      </c>
      <c r="L17" s="28">
        <f t="shared" si="2"/>
        <v>106.68730003913333</v>
      </c>
      <c r="M17" s="8"/>
      <c r="N17" s="8"/>
    </row>
    <row r="18" spans="1:14" ht="39" x14ac:dyDescent="0.25">
      <c r="A18" s="18" t="s">
        <v>24</v>
      </c>
      <c r="B18" s="1" t="s">
        <v>7</v>
      </c>
      <c r="C18" s="1" t="s">
        <v>25</v>
      </c>
      <c r="D18" s="2">
        <v>166506.30000000002</v>
      </c>
      <c r="E18" s="2">
        <v>187658.84400000001</v>
      </c>
      <c r="F18" s="21">
        <f t="shared" si="1"/>
        <v>112.70374994820016</v>
      </c>
      <c r="G18" s="27">
        <v>249772.98830000003</v>
      </c>
      <c r="H18" s="2">
        <f t="shared" si="2"/>
        <v>133.09950278708953</v>
      </c>
      <c r="I18" s="2">
        <v>255249.87430000002</v>
      </c>
      <c r="J18" s="2">
        <f t="shared" si="2"/>
        <v>102.19274551554859</v>
      </c>
      <c r="K18" s="2">
        <v>260232.50830000002</v>
      </c>
      <c r="L18" s="28">
        <f t="shared" si="2"/>
        <v>101.95206129431578</v>
      </c>
      <c r="M18" s="8"/>
      <c r="N18" s="8"/>
    </row>
    <row r="19" spans="1:14" x14ac:dyDescent="0.25">
      <c r="A19" s="18" t="s">
        <v>26</v>
      </c>
      <c r="B19" s="1" t="s">
        <v>7</v>
      </c>
      <c r="C19" s="1" t="s">
        <v>27</v>
      </c>
      <c r="D19" s="2">
        <v>1060535.5</v>
      </c>
      <c r="E19" s="2">
        <v>1205801.9399999997</v>
      </c>
      <c r="F19" s="21">
        <f t="shared" si="1"/>
        <v>113.69746132967728</v>
      </c>
      <c r="G19" s="27">
        <v>1192157.4422899999</v>
      </c>
      <c r="H19" s="2">
        <f t="shared" si="2"/>
        <v>98.868429610421771</v>
      </c>
      <c r="I19" s="2">
        <v>1218382.4026800001</v>
      </c>
      <c r="J19" s="2">
        <f t="shared" si="2"/>
        <v>102.19979001595838</v>
      </c>
      <c r="K19" s="2">
        <v>1238001.659</v>
      </c>
      <c r="L19" s="28">
        <f t="shared" si="2"/>
        <v>101.61027082111862</v>
      </c>
      <c r="M19" s="8"/>
      <c r="N19" s="8"/>
    </row>
    <row r="20" spans="1:14" x14ac:dyDescent="0.25">
      <c r="A20" s="18" t="s">
        <v>28</v>
      </c>
      <c r="B20" s="1" t="s">
        <v>7</v>
      </c>
      <c r="C20" s="1" t="s">
        <v>17</v>
      </c>
      <c r="D20" s="2">
        <v>1968.7</v>
      </c>
      <c r="E20" s="2">
        <v>1585.2</v>
      </c>
      <c r="F20" s="21">
        <f t="shared" si="1"/>
        <v>80.520140194036671</v>
      </c>
      <c r="G20" s="27">
        <v>275.39999999999998</v>
      </c>
      <c r="H20" s="2">
        <f t="shared" si="2"/>
        <v>17.373202119606358</v>
      </c>
      <c r="I20" s="2">
        <v>275.39999999999998</v>
      </c>
      <c r="J20" s="2">
        <f t="shared" si="2"/>
        <v>100</v>
      </c>
      <c r="K20" s="2">
        <v>275.39999999999998</v>
      </c>
      <c r="L20" s="28">
        <f t="shared" si="2"/>
        <v>100</v>
      </c>
      <c r="M20" s="8"/>
      <c r="N20" s="8"/>
    </row>
    <row r="21" spans="1:14" ht="26.25" x14ac:dyDescent="0.25">
      <c r="A21" s="18" t="s">
        <v>29</v>
      </c>
      <c r="B21" s="1" t="s">
        <v>7</v>
      </c>
      <c r="C21" s="1" t="s">
        <v>30</v>
      </c>
      <c r="D21" s="2">
        <v>25752.800000000003</v>
      </c>
      <c r="E21" s="2">
        <v>39789.879480000003</v>
      </c>
      <c r="F21" s="21">
        <f t="shared" si="1"/>
        <v>154.50700304432917</v>
      </c>
      <c r="G21" s="27">
        <v>26614.894</v>
      </c>
      <c r="H21" s="2">
        <f t="shared" si="2"/>
        <v>66.888601694251719</v>
      </c>
      <c r="I21" s="2">
        <v>23028.894</v>
      </c>
      <c r="J21" s="2">
        <f t="shared" si="2"/>
        <v>86.526341228336292</v>
      </c>
      <c r="K21" s="2">
        <v>23028.894</v>
      </c>
      <c r="L21" s="28">
        <f t="shared" si="2"/>
        <v>100</v>
      </c>
      <c r="M21" s="8"/>
      <c r="N21" s="8"/>
    </row>
    <row r="22" spans="1:14" x14ac:dyDescent="0.25">
      <c r="A22" s="16" t="s">
        <v>31</v>
      </c>
      <c r="B22" s="17" t="s">
        <v>9</v>
      </c>
      <c r="C22" s="17"/>
      <c r="D22" s="15">
        <f>SUM(D23:D31)</f>
        <v>4445714.5999999996</v>
      </c>
      <c r="E22" s="15">
        <f>SUM(E23:E31)</f>
        <v>4596449.6282000002</v>
      </c>
      <c r="F22" s="20">
        <f t="shared" si="1"/>
        <v>103.39056916069242</v>
      </c>
      <c r="G22" s="25">
        <f t="shared" ref="G22:K22" si="5">SUM(G23:G31)</f>
        <v>4342252.8738099998</v>
      </c>
      <c r="H22" s="15">
        <f t="shared" si="2"/>
        <v>94.469715216055889</v>
      </c>
      <c r="I22" s="15">
        <f t="shared" si="5"/>
        <v>4136518.7488600002</v>
      </c>
      <c r="J22" s="15">
        <f t="shared" si="2"/>
        <v>95.262041826470522</v>
      </c>
      <c r="K22" s="15">
        <f t="shared" si="5"/>
        <v>4307427.5182100004</v>
      </c>
      <c r="L22" s="26">
        <f t="shared" si="2"/>
        <v>104.13170542009755</v>
      </c>
      <c r="M22" s="8"/>
      <c r="N22" s="8"/>
    </row>
    <row r="23" spans="1:14" x14ac:dyDescent="0.25">
      <c r="A23" s="18" t="s">
        <v>32</v>
      </c>
      <c r="B23" s="1" t="s">
        <v>9</v>
      </c>
      <c r="C23" s="1" t="s">
        <v>3</v>
      </c>
      <c r="D23" s="2">
        <v>337359.69999999995</v>
      </c>
      <c r="E23" s="2">
        <v>349322.72803000006</v>
      </c>
      <c r="F23" s="21">
        <f t="shared" si="1"/>
        <v>103.54607501429487</v>
      </c>
      <c r="G23" s="27">
        <v>349573.97700000001</v>
      </c>
      <c r="H23" s="2">
        <f t="shared" si="2"/>
        <v>100.07192459861312</v>
      </c>
      <c r="I23" s="2">
        <v>364247.99400000001</v>
      </c>
      <c r="J23" s="2">
        <f t="shared" si="2"/>
        <v>104.19768574478299</v>
      </c>
      <c r="K23" s="2">
        <v>372512.11099999998</v>
      </c>
      <c r="L23" s="28">
        <f t="shared" si="2"/>
        <v>102.26881606381613</v>
      </c>
      <c r="M23" s="8"/>
      <c r="N23" s="8"/>
    </row>
    <row r="24" spans="1:14" x14ac:dyDescent="0.25">
      <c r="A24" s="18" t="s">
        <v>33</v>
      </c>
      <c r="B24" s="1" t="s">
        <v>9</v>
      </c>
      <c r="C24" s="1" t="s">
        <v>5</v>
      </c>
      <c r="D24" s="2">
        <v>83925.200000000012</v>
      </c>
      <c r="E24" s="2">
        <v>82332.615650000007</v>
      </c>
      <c r="F24" s="21">
        <f t="shared" si="1"/>
        <v>98.102376461420405</v>
      </c>
      <c r="G24" s="27">
        <v>78823.929000000004</v>
      </c>
      <c r="H24" s="2">
        <f t="shared" si="2"/>
        <v>95.738400119685735</v>
      </c>
      <c r="I24" s="2">
        <v>78823.929000000004</v>
      </c>
      <c r="J24" s="2">
        <f t="shared" si="2"/>
        <v>100</v>
      </c>
      <c r="K24" s="2">
        <v>78823.929000000004</v>
      </c>
      <c r="L24" s="28">
        <f t="shared" si="2"/>
        <v>100</v>
      </c>
      <c r="M24" s="8"/>
      <c r="N24" s="8"/>
    </row>
    <row r="25" spans="1:14" x14ac:dyDescent="0.25">
      <c r="A25" s="18" t="s">
        <v>34</v>
      </c>
      <c r="B25" s="1" t="s">
        <v>9</v>
      </c>
      <c r="C25" s="1" t="s">
        <v>11</v>
      </c>
      <c r="D25" s="2">
        <v>791714.4</v>
      </c>
      <c r="E25" s="2">
        <v>782655.21002999996</v>
      </c>
      <c r="F25" s="21">
        <f t="shared" si="1"/>
        <v>98.855750259184362</v>
      </c>
      <c r="G25" s="27">
        <v>669020.94140000001</v>
      </c>
      <c r="H25" s="2">
        <f t="shared" si="2"/>
        <v>85.480928616619806</v>
      </c>
      <c r="I25" s="2">
        <v>670408.15778000001</v>
      </c>
      <c r="J25" s="2">
        <f t="shared" si="2"/>
        <v>100.20735021793146</v>
      </c>
      <c r="K25" s="2">
        <v>677070.05508000008</v>
      </c>
      <c r="L25" s="28">
        <f t="shared" si="2"/>
        <v>100.99370767236191</v>
      </c>
      <c r="M25" s="8"/>
      <c r="N25" s="8"/>
    </row>
    <row r="26" spans="1:14" x14ac:dyDescent="0.25">
      <c r="A26" s="18" t="s">
        <v>35</v>
      </c>
      <c r="B26" s="1" t="s">
        <v>9</v>
      </c>
      <c r="C26" s="1" t="s">
        <v>13</v>
      </c>
      <c r="D26" s="2">
        <v>31338.5</v>
      </c>
      <c r="E26" s="2">
        <v>27237.5</v>
      </c>
      <c r="F26" s="21">
        <f t="shared" si="1"/>
        <v>86.9138599486255</v>
      </c>
      <c r="G26" s="27">
        <v>21932.5</v>
      </c>
      <c r="H26" s="2">
        <f t="shared" si="2"/>
        <v>80.523175768701236</v>
      </c>
      <c r="I26" s="2">
        <v>21932.5</v>
      </c>
      <c r="J26" s="2">
        <f t="shared" si="2"/>
        <v>100</v>
      </c>
      <c r="K26" s="2">
        <v>21472.5</v>
      </c>
      <c r="L26" s="28">
        <f t="shared" si="2"/>
        <v>97.902655875983129</v>
      </c>
      <c r="M26" s="8"/>
      <c r="N26" s="8"/>
    </row>
    <row r="27" spans="1:14" x14ac:dyDescent="0.25">
      <c r="A27" s="18" t="s">
        <v>36</v>
      </c>
      <c r="B27" s="1" t="s">
        <v>9</v>
      </c>
      <c r="C27" s="1" t="s">
        <v>15</v>
      </c>
      <c r="D27" s="2">
        <v>201921.69999999998</v>
      </c>
      <c r="E27" s="2">
        <v>236944.68987999996</v>
      </c>
      <c r="F27" s="21">
        <f t="shared" si="1"/>
        <v>117.34483707298422</v>
      </c>
      <c r="G27" s="27">
        <v>230071.80906</v>
      </c>
      <c r="H27" s="2">
        <f t="shared" si="2"/>
        <v>97.099373350176904</v>
      </c>
      <c r="I27" s="2">
        <v>209422.98255000002</v>
      </c>
      <c r="J27" s="2">
        <f t="shared" si="2"/>
        <v>91.025051441823962</v>
      </c>
      <c r="K27" s="2">
        <v>210284.45824000001</v>
      </c>
      <c r="L27" s="28">
        <f t="shared" si="2"/>
        <v>100.41135680502225</v>
      </c>
      <c r="M27" s="8"/>
      <c r="N27" s="8"/>
    </row>
    <row r="28" spans="1:14" x14ac:dyDescent="0.25">
      <c r="A28" s="18" t="s">
        <v>37</v>
      </c>
      <c r="B28" s="1" t="s">
        <v>9</v>
      </c>
      <c r="C28" s="1" t="s">
        <v>38</v>
      </c>
      <c r="D28" s="2">
        <v>472392.3</v>
      </c>
      <c r="E28" s="2">
        <v>500185.37178000004</v>
      </c>
      <c r="F28" s="21">
        <f t="shared" si="1"/>
        <v>105.88347265186162</v>
      </c>
      <c r="G28" s="27">
        <v>506683.21399999998</v>
      </c>
      <c r="H28" s="2">
        <f t="shared" si="2"/>
        <v>101.2990868159291</v>
      </c>
      <c r="I28" s="2">
        <v>504298.71399999998</v>
      </c>
      <c r="J28" s="2">
        <f t="shared" si="2"/>
        <v>99.529390369738991</v>
      </c>
      <c r="K28" s="2">
        <v>504298.71399999998</v>
      </c>
      <c r="L28" s="28">
        <f t="shared" si="2"/>
        <v>100</v>
      </c>
      <c r="M28" s="8"/>
      <c r="N28" s="8"/>
    </row>
    <row r="29" spans="1:14" x14ac:dyDescent="0.25">
      <c r="A29" s="18" t="s">
        <v>39</v>
      </c>
      <c r="B29" s="1" t="s">
        <v>9</v>
      </c>
      <c r="C29" s="1" t="s">
        <v>25</v>
      </c>
      <c r="D29" s="2">
        <v>1934401.5999999999</v>
      </c>
      <c r="E29" s="2">
        <v>2103544.0702600004</v>
      </c>
      <c r="F29" s="21">
        <f t="shared" si="1"/>
        <v>108.7439169953127</v>
      </c>
      <c r="G29" s="27">
        <v>2018273.3520199999</v>
      </c>
      <c r="H29" s="2">
        <f t="shared" si="2"/>
        <v>95.94633079261034</v>
      </c>
      <c r="I29" s="2">
        <v>1877257.5042000001</v>
      </c>
      <c r="J29" s="2">
        <f t="shared" si="2"/>
        <v>93.013045151745004</v>
      </c>
      <c r="K29" s="2">
        <v>2026559.2395599999</v>
      </c>
      <c r="L29" s="28">
        <f t="shared" si="2"/>
        <v>107.95318356836854</v>
      </c>
      <c r="M29" s="8"/>
      <c r="N29" s="8"/>
    </row>
    <row r="30" spans="1:14" x14ac:dyDescent="0.25">
      <c r="A30" s="18" t="s">
        <v>40</v>
      </c>
      <c r="B30" s="1" t="s">
        <v>9</v>
      </c>
      <c r="C30" s="1" t="s">
        <v>27</v>
      </c>
      <c r="D30" s="2">
        <v>320587.60000000003</v>
      </c>
      <c r="E30" s="2">
        <v>164482.45959000001</v>
      </c>
      <c r="F30" s="21">
        <f t="shared" si="1"/>
        <v>51.306556956663329</v>
      </c>
      <c r="G30" s="27">
        <v>150230.16099999999</v>
      </c>
      <c r="H30" s="2">
        <f t="shared" si="2"/>
        <v>91.335064768896174</v>
      </c>
      <c r="I30" s="2">
        <v>156362.10699999999</v>
      </c>
      <c r="J30" s="2">
        <f t="shared" si="2"/>
        <v>104.08170101075775</v>
      </c>
      <c r="K30" s="2">
        <v>163736.64199999999</v>
      </c>
      <c r="L30" s="28">
        <f t="shared" si="2"/>
        <v>104.71631851315486</v>
      </c>
      <c r="M30" s="8"/>
      <c r="N30" s="8"/>
    </row>
    <row r="31" spans="1:14" x14ac:dyDescent="0.25">
      <c r="A31" s="18" t="s">
        <v>41</v>
      </c>
      <c r="B31" s="1" t="s">
        <v>9</v>
      </c>
      <c r="C31" s="1" t="s">
        <v>42</v>
      </c>
      <c r="D31" s="2">
        <v>272073.59999999998</v>
      </c>
      <c r="E31" s="2">
        <v>349744.98298000003</v>
      </c>
      <c r="F31" s="21">
        <f t="shared" si="1"/>
        <v>128.54793077314378</v>
      </c>
      <c r="G31" s="27">
        <v>317642.99033</v>
      </c>
      <c r="H31" s="2">
        <f t="shared" si="2"/>
        <v>90.821314325519353</v>
      </c>
      <c r="I31" s="2">
        <v>253764.86033000002</v>
      </c>
      <c r="J31" s="2">
        <f t="shared" si="2"/>
        <v>79.889960759519099</v>
      </c>
      <c r="K31" s="2">
        <v>252669.86933000002</v>
      </c>
      <c r="L31" s="28">
        <f t="shared" si="2"/>
        <v>99.568501722982433</v>
      </c>
      <c r="M31" s="8"/>
      <c r="N31" s="8"/>
    </row>
    <row r="32" spans="1:14" x14ac:dyDescent="0.25">
      <c r="A32" s="16" t="s">
        <v>43</v>
      </c>
      <c r="B32" s="17" t="s">
        <v>11</v>
      </c>
      <c r="C32" s="17"/>
      <c r="D32" s="15">
        <f>SUM(D33:D37)</f>
        <v>4746439.8</v>
      </c>
      <c r="E32" s="15">
        <f>SUM(E33:E37)</f>
        <v>4600131.3735200008</v>
      </c>
      <c r="F32" s="20">
        <f t="shared" si="1"/>
        <v>96.917512227164465</v>
      </c>
      <c r="G32" s="25">
        <f>SUM(G33:G37)</f>
        <v>3200721.7884</v>
      </c>
      <c r="H32" s="15">
        <f t="shared" si="2"/>
        <v>69.578921306997827</v>
      </c>
      <c r="I32" s="15">
        <f>SUM(I33:I37)</f>
        <v>2467763.094</v>
      </c>
      <c r="J32" s="15">
        <f t="shared" si="2"/>
        <v>77.100206051760694</v>
      </c>
      <c r="K32" s="15">
        <f>SUM(K33:K37)</f>
        <v>2348576.5595199997</v>
      </c>
      <c r="L32" s="26">
        <f t="shared" si="2"/>
        <v>95.170260274586937</v>
      </c>
      <c r="M32" s="8"/>
      <c r="N32" s="8"/>
    </row>
    <row r="33" spans="1:14" x14ac:dyDescent="0.25">
      <c r="A33" s="18" t="s">
        <v>44</v>
      </c>
      <c r="B33" s="1" t="s">
        <v>11</v>
      </c>
      <c r="C33" s="1" t="s">
        <v>3</v>
      </c>
      <c r="D33" s="2">
        <v>655392.19999999995</v>
      </c>
      <c r="E33" s="2">
        <v>524565.82313999999</v>
      </c>
      <c r="F33" s="21">
        <f t="shared" si="1"/>
        <v>80.038459893175414</v>
      </c>
      <c r="G33" s="27">
        <v>642798.56440000003</v>
      </c>
      <c r="H33" s="2">
        <f t="shared" si="2"/>
        <v>122.53916211168129</v>
      </c>
      <c r="I33" s="2">
        <v>642780.90879999998</v>
      </c>
      <c r="J33" s="2">
        <f t="shared" si="2"/>
        <v>99.997253323050501</v>
      </c>
      <c r="K33" s="2">
        <v>559236.83551999996</v>
      </c>
      <c r="L33" s="28">
        <f t="shared" si="2"/>
        <v>87.002713967350488</v>
      </c>
      <c r="M33" s="8"/>
      <c r="N33" s="8"/>
    </row>
    <row r="34" spans="1:14" x14ac:dyDescent="0.25">
      <c r="A34" s="18" t="s">
        <v>45</v>
      </c>
      <c r="B34" s="1" t="s">
        <v>11</v>
      </c>
      <c r="C34" s="1" t="s">
        <v>5</v>
      </c>
      <c r="D34" s="2">
        <v>3345815.3</v>
      </c>
      <c r="E34" s="2">
        <v>3595144.53</v>
      </c>
      <c r="F34" s="21">
        <f t="shared" si="1"/>
        <v>107.4519723189741</v>
      </c>
      <c r="G34" s="27">
        <v>1804438.4</v>
      </c>
      <c r="H34" s="2">
        <f t="shared" si="2"/>
        <v>50.190983559706851</v>
      </c>
      <c r="I34" s="2">
        <v>1648656.8</v>
      </c>
      <c r="J34" s="2">
        <f t="shared" si="2"/>
        <v>91.36675433198495</v>
      </c>
      <c r="K34" s="2">
        <v>1612635.1</v>
      </c>
      <c r="L34" s="28">
        <f t="shared" si="2"/>
        <v>97.815088015892698</v>
      </c>
      <c r="M34" s="8"/>
      <c r="N34" s="8"/>
    </row>
    <row r="35" spans="1:14" x14ac:dyDescent="0.25">
      <c r="A35" s="18" t="s">
        <v>46</v>
      </c>
      <c r="B35" s="1" t="s">
        <v>11</v>
      </c>
      <c r="C35" s="1" t="s">
        <v>7</v>
      </c>
      <c r="D35" s="2">
        <v>101395.3</v>
      </c>
      <c r="E35" s="2">
        <v>77293</v>
      </c>
      <c r="F35" s="21">
        <f t="shared" si="1"/>
        <v>76.229371578367051</v>
      </c>
      <c r="G35" s="27">
        <v>50000</v>
      </c>
      <c r="H35" s="2">
        <f t="shared" si="2"/>
        <v>64.688911026871779</v>
      </c>
      <c r="I35" s="2">
        <v>0</v>
      </c>
      <c r="J35" s="2">
        <f t="shared" si="2"/>
        <v>0</v>
      </c>
      <c r="K35" s="2">
        <v>0</v>
      </c>
      <c r="L35" s="28" t="e">
        <f t="shared" si="2"/>
        <v>#DIV/0!</v>
      </c>
    </row>
    <row r="36" spans="1:14" ht="26.25" x14ac:dyDescent="0.25">
      <c r="A36" s="18" t="s">
        <v>89</v>
      </c>
      <c r="B36" s="1" t="s">
        <v>11</v>
      </c>
      <c r="C36" s="1" t="s">
        <v>9</v>
      </c>
      <c r="D36" s="2"/>
      <c r="E36" s="2">
        <v>14439.2</v>
      </c>
      <c r="F36" s="21" t="e">
        <f t="shared" si="1"/>
        <v>#DIV/0!</v>
      </c>
      <c r="G36" s="27">
        <v>86038.1</v>
      </c>
      <c r="H36" s="2">
        <f t="shared" si="2"/>
        <v>595.8647293478864</v>
      </c>
      <c r="I36" s="2">
        <v>14150</v>
      </c>
      <c r="J36" s="2">
        <f t="shared" si="2"/>
        <v>16.446202321994559</v>
      </c>
      <c r="K36" s="2">
        <v>14150</v>
      </c>
      <c r="L36" s="28">
        <f t="shared" si="2"/>
        <v>100</v>
      </c>
      <c r="M36" s="8"/>
      <c r="N36" s="8"/>
    </row>
    <row r="37" spans="1:14" ht="26.25" x14ac:dyDescent="0.25">
      <c r="A37" s="18" t="s">
        <v>47</v>
      </c>
      <c r="B37" s="1" t="s">
        <v>11</v>
      </c>
      <c r="C37" s="1" t="s">
        <v>11</v>
      </c>
      <c r="D37" s="2">
        <v>643837</v>
      </c>
      <c r="E37" s="2">
        <v>388688.82037999999</v>
      </c>
      <c r="F37" s="21">
        <f t="shared" si="1"/>
        <v>60.370687049672512</v>
      </c>
      <c r="G37" s="27">
        <v>617446.72400000005</v>
      </c>
      <c r="H37" s="2">
        <f t="shared" si="2"/>
        <v>158.85373893603523</v>
      </c>
      <c r="I37" s="2">
        <v>162175.38519999999</v>
      </c>
      <c r="J37" s="2">
        <f t="shared" si="2"/>
        <v>26.26548638065168</v>
      </c>
      <c r="K37" s="2">
        <v>162554.62400000001</v>
      </c>
      <c r="L37" s="28">
        <f t="shared" si="2"/>
        <v>100.23384485847365</v>
      </c>
      <c r="M37" s="8"/>
      <c r="N37" s="8"/>
    </row>
    <row r="38" spans="1:14" x14ac:dyDescent="0.25">
      <c r="A38" s="16" t="s">
        <v>48</v>
      </c>
      <c r="B38" s="17" t="s">
        <v>13</v>
      </c>
      <c r="C38" s="17"/>
      <c r="D38" s="15">
        <f>SUM(D39:D40)</f>
        <v>90118.7</v>
      </c>
      <c r="E38" s="15">
        <f>SUM(E39:E40)</f>
        <v>113387.49149999999</v>
      </c>
      <c r="F38" s="20">
        <f t="shared" si="1"/>
        <v>125.82015885715172</v>
      </c>
      <c r="G38" s="25">
        <f t="shared" ref="G38:K38" si="6">SUM(G39:G40)</f>
        <v>100096.64882</v>
      </c>
      <c r="H38" s="15">
        <f t="shared" si="2"/>
        <v>88.278387232863338</v>
      </c>
      <c r="I38" s="15">
        <f t="shared" si="6"/>
        <v>96224.972959999999</v>
      </c>
      <c r="J38" s="15">
        <f t="shared" si="2"/>
        <v>96.132062455994614</v>
      </c>
      <c r="K38" s="15">
        <f t="shared" si="6"/>
        <v>100379.29644000001</v>
      </c>
      <c r="L38" s="26">
        <f t="shared" si="2"/>
        <v>104.31730282920103</v>
      </c>
      <c r="M38" s="8"/>
      <c r="N38" s="8"/>
    </row>
    <row r="39" spans="1:14" ht="26.25" x14ac:dyDescent="0.25">
      <c r="A39" s="18" t="s">
        <v>49</v>
      </c>
      <c r="B39" s="1" t="s">
        <v>13</v>
      </c>
      <c r="C39" s="1" t="s">
        <v>7</v>
      </c>
      <c r="D39" s="2">
        <v>48156.399999999994</v>
      </c>
      <c r="E39" s="2">
        <v>71510.458099999989</v>
      </c>
      <c r="F39" s="21">
        <f t="shared" si="1"/>
        <v>148.496270692992</v>
      </c>
      <c r="G39" s="27">
        <v>62182.695</v>
      </c>
      <c r="H39" s="2">
        <f t="shared" si="2"/>
        <v>86.956085378510537</v>
      </c>
      <c r="I39" s="2">
        <v>59455.916140000001</v>
      </c>
      <c r="J39" s="2">
        <f t="shared" si="2"/>
        <v>95.61489115259478</v>
      </c>
      <c r="K39" s="2">
        <v>63610.23962</v>
      </c>
      <c r="L39" s="28">
        <f t="shared" si="2"/>
        <v>106.98723314634977</v>
      </c>
      <c r="M39" s="8"/>
      <c r="N39" s="8"/>
    </row>
    <row r="40" spans="1:14" x14ac:dyDescent="0.25">
      <c r="A40" s="18" t="s">
        <v>50</v>
      </c>
      <c r="B40" s="1" t="s">
        <v>13</v>
      </c>
      <c r="C40" s="1" t="s">
        <v>11</v>
      </c>
      <c r="D40" s="2">
        <v>41962.3</v>
      </c>
      <c r="E40" s="2">
        <v>41877.0334</v>
      </c>
      <c r="F40" s="21">
        <f t="shared" si="1"/>
        <v>99.796801891221392</v>
      </c>
      <c r="G40" s="27">
        <v>37913.953820000002</v>
      </c>
      <c r="H40" s="2">
        <f t="shared" si="2"/>
        <v>90.536388902849069</v>
      </c>
      <c r="I40" s="2">
        <v>36769.056819999998</v>
      </c>
      <c r="J40" s="2">
        <f t="shared" si="2"/>
        <v>96.980275374508523</v>
      </c>
      <c r="K40" s="2">
        <v>36769.056819999998</v>
      </c>
      <c r="L40" s="28">
        <f t="shared" si="2"/>
        <v>100</v>
      </c>
      <c r="M40" s="8"/>
      <c r="N40" s="8"/>
    </row>
    <row r="41" spans="1:14" x14ac:dyDescent="0.25">
      <c r="A41" s="16" t="s">
        <v>51</v>
      </c>
      <c r="B41" s="17" t="s">
        <v>15</v>
      </c>
      <c r="C41" s="17"/>
      <c r="D41" s="15">
        <f>SUM(D42:D47)</f>
        <v>9587762.5999999996</v>
      </c>
      <c r="E41" s="15">
        <f>SUM(E42:E47)</f>
        <v>13371875.423630001</v>
      </c>
      <c r="F41" s="20">
        <f t="shared" si="1"/>
        <v>139.46815311874744</v>
      </c>
      <c r="G41" s="25">
        <f t="shared" ref="G41:K41" si="7">SUM(G42:G47)</f>
        <v>13172456.466150001</v>
      </c>
      <c r="H41" s="15">
        <f t="shared" si="2"/>
        <v>98.508668745689945</v>
      </c>
      <c r="I41" s="15">
        <f t="shared" si="7"/>
        <v>13649537.226380002</v>
      </c>
      <c r="J41" s="15">
        <f t="shared" si="2"/>
        <v>103.62180555658682</v>
      </c>
      <c r="K41" s="15">
        <f t="shared" si="7"/>
        <v>14117191.628930001</v>
      </c>
      <c r="L41" s="26">
        <f t="shared" si="2"/>
        <v>103.42615573549394</v>
      </c>
      <c r="M41" s="8"/>
      <c r="N41" s="8"/>
    </row>
    <row r="42" spans="1:14" x14ac:dyDescent="0.25">
      <c r="A42" s="18" t="s">
        <v>52</v>
      </c>
      <c r="B42" s="1" t="s">
        <v>15</v>
      </c>
      <c r="C42" s="1" t="s">
        <v>3</v>
      </c>
      <c r="D42" s="2">
        <v>298000</v>
      </c>
      <c r="E42" s="2">
        <v>4374096.3</v>
      </c>
      <c r="F42" s="21">
        <f t="shared" si="1"/>
        <v>1467.8175503355703</v>
      </c>
      <c r="G42" s="27">
        <v>4200992</v>
      </c>
      <c r="H42" s="2">
        <f t="shared" si="2"/>
        <v>96.042512827163875</v>
      </c>
      <c r="I42" s="2">
        <v>4219934.602</v>
      </c>
      <c r="J42" s="2">
        <f t="shared" si="2"/>
        <v>100.4509078331975</v>
      </c>
      <c r="K42" s="2">
        <v>4385185.5020000003</v>
      </c>
      <c r="L42" s="28">
        <f t="shared" si="2"/>
        <v>103.91595879049125</v>
      </c>
      <c r="M42" s="8"/>
      <c r="N42" s="8"/>
    </row>
    <row r="43" spans="1:14" x14ac:dyDescent="0.25">
      <c r="A43" s="18" t="s">
        <v>53</v>
      </c>
      <c r="B43" s="1" t="s">
        <v>15</v>
      </c>
      <c r="C43" s="1" t="s">
        <v>5</v>
      </c>
      <c r="D43" s="2">
        <v>6442576.2000000002</v>
      </c>
      <c r="E43" s="2">
        <v>6351076.1699999999</v>
      </c>
      <c r="F43" s="21">
        <f t="shared" si="1"/>
        <v>98.579760220763859</v>
      </c>
      <c r="G43" s="27">
        <v>6453329.5999999996</v>
      </c>
      <c r="H43" s="2">
        <f t="shared" si="2"/>
        <v>101.61001737757461</v>
      </c>
      <c r="I43" s="2">
        <v>6731375.2000000002</v>
      </c>
      <c r="J43" s="2">
        <f t="shared" si="2"/>
        <v>104.30856034379525</v>
      </c>
      <c r="K43" s="2">
        <v>6982687.4000000004</v>
      </c>
      <c r="L43" s="28">
        <f t="shared" si="2"/>
        <v>103.73344513614396</v>
      </c>
      <c r="M43" s="8"/>
      <c r="N43" s="8"/>
    </row>
    <row r="44" spans="1:14" x14ac:dyDescent="0.25">
      <c r="A44" s="18" t="s">
        <v>54</v>
      </c>
      <c r="B44" s="1" t="s">
        <v>15</v>
      </c>
      <c r="C44" s="1" t="s">
        <v>9</v>
      </c>
      <c r="D44" s="2">
        <v>1428392.2</v>
      </c>
      <c r="E44" s="2">
        <v>1497481.5</v>
      </c>
      <c r="F44" s="21">
        <f t="shared" si="1"/>
        <v>104.83685783218364</v>
      </c>
      <c r="G44" s="27">
        <v>1445429.3</v>
      </c>
      <c r="H44" s="2">
        <f t="shared" si="2"/>
        <v>96.524017158141859</v>
      </c>
      <c r="I44" s="2">
        <v>1542593.9</v>
      </c>
      <c r="J44" s="2">
        <f t="shared" si="2"/>
        <v>106.7221966511956</v>
      </c>
      <c r="K44" s="2">
        <v>1638614.4</v>
      </c>
      <c r="L44" s="28">
        <f t="shared" si="2"/>
        <v>106.22461297169656</v>
      </c>
      <c r="M44" s="8"/>
      <c r="N44" s="8"/>
    </row>
    <row r="45" spans="1:14" ht="26.25" x14ac:dyDescent="0.25">
      <c r="A45" s="18" t="s">
        <v>55</v>
      </c>
      <c r="B45" s="1" t="s">
        <v>15</v>
      </c>
      <c r="C45" s="1" t="s">
        <v>11</v>
      </c>
      <c r="D45" s="2">
        <v>78086.799999999988</v>
      </c>
      <c r="E45" s="2">
        <v>85150.49063</v>
      </c>
      <c r="F45" s="21">
        <f t="shared" si="1"/>
        <v>109.04594711270023</v>
      </c>
      <c r="G45" s="27">
        <v>88914.12</v>
      </c>
      <c r="H45" s="2">
        <f t="shared" si="2"/>
        <v>104.4199737924634</v>
      </c>
      <c r="I45" s="2">
        <v>94112</v>
      </c>
      <c r="J45" s="2">
        <f t="shared" si="2"/>
        <v>105.84595562549571</v>
      </c>
      <c r="K45" s="2">
        <v>98030.78</v>
      </c>
      <c r="L45" s="28">
        <f t="shared" si="2"/>
        <v>104.16395358721525</v>
      </c>
      <c r="M45" s="8"/>
      <c r="N45" s="8"/>
    </row>
    <row r="46" spans="1:14" x14ac:dyDescent="0.25">
      <c r="A46" s="18" t="s">
        <v>56</v>
      </c>
      <c r="B46" s="1" t="s">
        <v>15</v>
      </c>
      <c r="C46" s="1" t="s">
        <v>15</v>
      </c>
      <c r="D46" s="2">
        <v>347292.9</v>
      </c>
      <c r="E46" s="2">
        <v>355288.55401999998</v>
      </c>
      <c r="F46" s="21">
        <f t="shared" si="1"/>
        <v>102.30227972411758</v>
      </c>
      <c r="G46" s="27">
        <v>333113.141</v>
      </c>
      <c r="H46" s="2">
        <f t="shared" si="2"/>
        <v>93.75847806829384</v>
      </c>
      <c r="I46" s="2">
        <v>341460.3</v>
      </c>
      <c r="J46" s="2">
        <f t="shared" si="2"/>
        <v>102.50580297581236</v>
      </c>
      <c r="K46" s="2">
        <v>343432.9</v>
      </c>
      <c r="L46" s="28">
        <f t="shared" si="2"/>
        <v>100.57769526940615</v>
      </c>
      <c r="M46" s="8"/>
      <c r="N46" s="8"/>
    </row>
    <row r="47" spans="1:14" x14ac:dyDescent="0.25">
      <c r="A47" s="18" t="s">
        <v>57</v>
      </c>
      <c r="B47" s="1" t="s">
        <v>15</v>
      </c>
      <c r="C47" s="1" t="s">
        <v>25</v>
      </c>
      <c r="D47" s="2">
        <v>993414.5</v>
      </c>
      <c r="E47" s="2">
        <v>708782.40898000007</v>
      </c>
      <c r="F47" s="21">
        <f t="shared" si="1"/>
        <v>71.348103835810733</v>
      </c>
      <c r="G47" s="27">
        <v>650678.30515000003</v>
      </c>
      <c r="H47" s="2">
        <f t="shared" si="2"/>
        <v>91.802264969637591</v>
      </c>
      <c r="I47" s="2">
        <v>720061.22438000003</v>
      </c>
      <c r="J47" s="2">
        <f t="shared" si="2"/>
        <v>110.66316775599354</v>
      </c>
      <c r="K47" s="2">
        <v>669240.64692999993</v>
      </c>
      <c r="L47" s="28">
        <f t="shared" si="2"/>
        <v>92.942186618400598</v>
      </c>
      <c r="M47" s="8"/>
      <c r="N47" s="8"/>
    </row>
    <row r="48" spans="1:14" x14ac:dyDescent="0.25">
      <c r="A48" s="16" t="s">
        <v>58</v>
      </c>
      <c r="B48" s="17" t="s">
        <v>38</v>
      </c>
      <c r="C48" s="17"/>
      <c r="D48" s="15">
        <f>SUM(D49:D50)</f>
        <v>741422.70000000007</v>
      </c>
      <c r="E48" s="15">
        <f>SUM(E49:E50)</f>
        <v>945470.34568999987</v>
      </c>
      <c r="F48" s="20">
        <f t="shared" si="1"/>
        <v>127.52109500963482</v>
      </c>
      <c r="G48" s="25">
        <f t="shared" ref="G48:K48" si="8">SUM(G49:G50)</f>
        <v>1151217.31</v>
      </c>
      <c r="H48" s="15">
        <f t="shared" si="2"/>
        <v>121.7613344773756</v>
      </c>
      <c r="I48" s="15">
        <f t="shared" si="8"/>
        <v>1189335.7640000002</v>
      </c>
      <c r="J48" s="15">
        <f t="shared" si="2"/>
        <v>103.31114322803225</v>
      </c>
      <c r="K48" s="15">
        <f t="shared" si="8"/>
        <v>839602.31</v>
      </c>
      <c r="L48" s="26">
        <f t="shared" si="2"/>
        <v>70.594220355085525</v>
      </c>
      <c r="M48" s="8"/>
      <c r="N48" s="8"/>
    </row>
    <row r="49" spans="1:14" x14ac:dyDescent="0.25">
      <c r="A49" s="18" t="s">
        <v>59</v>
      </c>
      <c r="B49" s="1" t="s">
        <v>38</v>
      </c>
      <c r="C49" s="1" t="s">
        <v>3</v>
      </c>
      <c r="D49" s="2">
        <v>668580.4</v>
      </c>
      <c r="E49" s="2">
        <v>866138.16080999991</v>
      </c>
      <c r="F49" s="21">
        <f t="shared" si="1"/>
        <v>129.54884121789988</v>
      </c>
      <c r="G49" s="27">
        <v>1078413.8</v>
      </c>
      <c r="H49" s="2">
        <f t="shared" si="2"/>
        <v>124.5082884919287</v>
      </c>
      <c r="I49" s="2">
        <v>1114629.6540000001</v>
      </c>
      <c r="J49" s="2">
        <f t="shared" si="2"/>
        <v>103.35825209210046</v>
      </c>
      <c r="K49" s="2">
        <v>765429</v>
      </c>
      <c r="L49" s="28">
        <f t="shared" si="2"/>
        <v>68.671149852612828</v>
      </c>
      <c r="M49" s="8"/>
      <c r="N49" s="8"/>
    </row>
    <row r="50" spans="1:14" x14ac:dyDescent="0.25">
      <c r="A50" s="18" t="s">
        <v>60</v>
      </c>
      <c r="B50" s="1" t="s">
        <v>38</v>
      </c>
      <c r="C50" s="1" t="s">
        <v>9</v>
      </c>
      <c r="D50" s="2">
        <v>72842.3</v>
      </c>
      <c r="E50" s="2">
        <v>79332.184880000001</v>
      </c>
      <c r="F50" s="21">
        <f t="shared" si="1"/>
        <v>108.90950022171184</v>
      </c>
      <c r="G50" s="27">
        <v>72803.509999999995</v>
      </c>
      <c r="H50" s="2">
        <f t="shared" si="2"/>
        <v>91.770458749024172</v>
      </c>
      <c r="I50" s="2">
        <v>74706.11</v>
      </c>
      <c r="J50" s="2">
        <f t="shared" si="2"/>
        <v>102.61333553835523</v>
      </c>
      <c r="K50" s="2">
        <v>74173.31</v>
      </c>
      <c r="L50" s="28">
        <f t="shared" si="2"/>
        <v>99.286805322884561</v>
      </c>
      <c r="M50" s="8"/>
      <c r="N50" s="8"/>
    </row>
    <row r="51" spans="1:14" x14ac:dyDescent="0.25">
      <c r="A51" s="16" t="s">
        <v>61</v>
      </c>
      <c r="B51" s="17" t="s">
        <v>25</v>
      </c>
      <c r="C51" s="17"/>
      <c r="D51" s="15">
        <f>SUM(D52:D57)</f>
        <v>8756453.6999999993</v>
      </c>
      <c r="E51" s="15">
        <f>SUM(E52:E57)</f>
        <v>9834934.252799999</v>
      </c>
      <c r="F51" s="20">
        <f t="shared" si="1"/>
        <v>112.31640787183056</v>
      </c>
      <c r="G51" s="25">
        <f t="shared" ref="G51:K51" si="9">SUM(G52:G57)</f>
        <v>9783581.8949999996</v>
      </c>
      <c r="H51" s="15">
        <f t="shared" si="2"/>
        <v>99.47785764012221</v>
      </c>
      <c r="I51" s="15">
        <f t="shared" si="9"/>
        <v>10246139.927999999</v>
      </c>
      <c r="J51" s="15">
        <f t="shared" si="2"/>
        <v>104.72790066014979</v>
      </c>
      <c r="K51" s="15">
        <f t="shared" si="9"/>
        <v>11136172.820999999</v>
      </c>
      <c r="L51" s="26">
        <f t="shared" si="2"/>
        <v>108.68651901354356</v>
      </c>
      <c r="M51" s="8"/>
      <c r="N51" s="8"/>
    </row>
    <row r="52" spans="1:14" x14ac:dyDescent="0.25">
      <c r="A52" s="18" t="s">
        <v>62</v>
      </c>
      <c r="B52" s="1" t="s">
        <v>25</v>
      </c>
      <c r="C52" s="1" t="s">
        <v>3</v>
      </c>
      <c r="D52" s="2">
        <v>1096480.7999999998</v>
      </c>
      <c r="E52" s="2">
        <v>1002716.17608</v>
      </c>
      <c r="F52" s="21">
        <f t="shared" si="1"/>
        <v>91.448584971118535</v>
      </c>
      <c r="G52" s="27">
        <v>934934.19</v>
      </c>
      <c r="H52" s="2">
        <f t="shared" si="2"/>
        <v>93.240162301461453</v>
      </c>
      <c r="I52" s="2">
        <v>1050658.07</v>
      </c>
      <c r="J52" s="2">
        <f t="shared" si="2"/>
        <v>112.37775677023858</v>
      </c>
      <c r="K52" s="2">
        <v>1238527.01</v>
      </c>
      <c r="L52" s="28">
        <f t="shared" si="2"/>
        <v>117.88107333530498</v>
      </c>
      <c r="M52" s="8"/>
      <c r="N52" s="8"/>
    </row>
    <row r="53" spans="1:14" x14ac:dyDescent="0.25">
      <c r="A53" s="18" t="s">
        <v>63</v>
      </c>
      <c r="B53" s="1" t="s">
        <v>25</v>
      </c>
      <c r="C53" s="1" t="s">
        <v>5</v>
      </c>
      <c r="D53" s="2">
        <v>430452.4</v>
      </c>
      <c r="E53" s="2">
        <v>866648.6259199999</v>
      </c>
      <c r="F53" s="21">
        <f t="shared" si="1"/>
        <v>201.33436958883254</v>
      </c>
      <c r="G53" s="27">
        <v>748096.7</v>
      </c>
      <c r="H53" s="2">
        <f t="shared" si="2"/>
        <v>86.320646871833446</v>
      </c>
      <c r="I53" s="2">
        <v>885928.08</v>
      </c>
      <c r="J53" s="2">
        <f t="shared" si="2"/>
        <v>118.42427322564049</v>
      </c>
      <c r="K53" s="2">
        <v>1055454.96</v>
      </c>
      <c r="L53" s="28">
        <f t="shared" si="2"/>
        <v>119.13551267050933</v>
      </c>
      <c r="M53" s="8"/>
      <c r="N53" s="8"/>
    </row>
    <row r="54" spans="1:14" x14ac:dyDescent="0.25">
      <c r="A54" s="18" t="s">
        <v>64</v>
      </c>
      <c r="B54" s="1" t="s">
        <v>25</v>
      </c>
      <c r="C54" s="1" t="s">
        <v>7</v>
      </c>
      <c r="D54" s="2">
        <v>31628.399999999998</v>
      </c>
      <c r="E54" s="2">
        <v>30349.8</v>
      </c>
      <c r="F54" s="21">
        <f t="shared" si="1"/>
        <v>95.957430663580837</v>
      </c>
      <c r="G54" s="27">
        <v>38947.99</v>
      </c>
      <c r="H54" s="2">
        <f t="shared" si="2"/>
        <v>128.33030201187486</v>
      </c>
      <c r="I54" s="2">
        <v>43950.58</v>
      </c>
      <c r="J54" s="2">
        <f t="shared" si="2"/>
        <v>112.84428285002642</v>
      </c>
      <c r="K54" s="2">
        <v>52205.8</v>
      </c>
      <c r="L54" s="28">
        <f t="shared" si="2"/>
        <v>118.78296031588206</v>
      </c>
      <c r="M54" s="8"/>
      <c r="N54" s="8"/>
    </row>
    <row r="55" spans="1:14" x14ac:dyDescent="0.25">
      <c r="A55" s="18" t="s">
        <v>65</v>
      </c>
      <c r="B55" s="1" t="s">
        <v>25</v>
      </c>
      <c r="C55" s="1" t="s">
        <v>9</v>
      </c>
      <c r="D55" s="2">
        <v>218597.1</v>
      </c>
      <c r="E55" s="2">
        <v>212614.3</v>
      </c>
      <c r="F55" s="21">
        <f t="shared" si="1"/>
        <v>97.263092694276352</v>
      </c>
      <c r="G55" s="27">
        <v>220712.97700000001</v>
      </c>
      <c r="H55" s="2">
        <f t="shared" si="2"/>
        <v>103.80909327359448</v>
      </c>
      <c r="I55" s="2">
        <v>227511.76300000001</v>
      </c>
      <c r="J55" s="2">
        <f t="shared" si="2"/>
        <v>103.08037438143023</v>
      </c>
      <c r="K55" s="2">
        <v>247003.71</v>
      </c>
      <c r="L55" s="28">
        <f t="shared" si="2"/>
        <v>108.56744580718667</v>
      </c>
      <c r="M55" s="8"/>
      <c r="N55" s="8"/>
    </row>
    <row r="56" spans="1:14" ht="26.25" x14ac:dyDescent="0.25">
      <c r="A56" s="18" t="s">
        <v>66</v>
      </c>
      <c r="B56" s="1" t="s">
        <v>25</v>
      </c>
      <c r="C56" s="1" t="s">
        <v>13</v>
      </c>
      <c r="D56" s="2">
        <v>157756.5</v>
      </c>
      <c r="E56" s="2">
        <v>155834.29999999999</v>
      </c>
      <c r="F56" s="21">
        <f t="shared" si="1"/>
        <v>98.781539904853361</v>
      </c>
      <c r="G56" s="27">
        <v>172770.9</v>
      </c>
      <c r="H56" s="2">
        <f t="shared" si="2"/>
        <v>110.86833899853883</v>
      </c>
      <c r="I56" s="2">
        <v>190874.39</v>
      </c>
      <c r="J56" s="2">
        <f t="shared" si="2"/>
        <v>110.4783212913749</v>
      </c>
      <c r="K56" s="2">
        <v>225458.05</v>
      </c>
      <c r="L56" s="28">
        <f t="shared" si="2"/>
        <v>118.1185438235061</v>
      </c>
      <c r="M56" s="8"/>
      <c r="N56" s="8"/>
    </row>
    <row r="57" spans="1:14" x14ac:dyDescent="0.25">
      <c r="A57" s="18" t="s">
        <v>67</v>
      </c>
      <c r="B57" s="1" t="s">
        <v>25</v>
      </c>
      <c r="C57" s="1" t="s">
        <v>25</v>
      </c>
      <c r="D57" s="2">
        <v>6821538.4999999991</v>
      </c>
      <c r="E57" s="2">
        <v>7566771.0507999994</v>
      </c>
      <c r="F57" s="21">
        <f t="shared" si="1"/>
        <v>110.92469903673489</v>
      </c>
      <c r="G57" s="27">
        <v>7668119.1380000003</v>
      </c>
      <c r="H57" s="2">
        <f t="shared" si="2"/>
        <v>101.33938355633592</v>
      </c>
      <c r="I57" s="2">
        <v>7847217.0449999999</v>
      </c>
      <c r="J57" s="2">
        <f t="shared" si="2"/>
        <v>102.33561716735026</v>
      </c>
      <c r="K57" s="2">
        <v>8317523.2910000002</v>
      </c>
      <c r="L57" s="28">
        <f t="shared" si="2"/>
        <v>105.99328708895169</v>
      </c>
      <c r="M57" s="8"/>
      <c r="N57" s="8"/>
    </row>
    <row r="58" spans="1:14" x14ac:dyDescent="0.25">
      <c r="A58" s="16" t="s">
        <v>68</v>
      </c>
      <c r="B58" s="17" t="s">
        <v>27</v>
      </c>
      <c r="C58" s="17"/>
      <c r="D58" s="15">
        <f>SUM(D59:D63)</f>
        <v>10626761.199999997</v>
      </c>
      <c r="E58" s="15">
        <f>SUM(E59:E63)</f>
        <v>11943194.408729998</v>
      </c>
      <c r="F58" s="20">
        <f t="shared" si="1"/>
        <v>112.38790619224605</v>
      </c>
      <c r="G58" s="25">
        <f t="shared" ref="G58:K58" si="10">SUM(G59:G63)</f>
        <v>11890707.437000001</v>
      </c>
      <c r="H58" s="15">
        <f t="shared" si="2"/>
        <v>99.560528197618297</v>
      </c>
      <c r="I58" s="15">
        <f t="shared" si="10"/>
        <v>12690253.017999999</v>
      </c>
      <c r="J58" s="15">
        <f t="shared" si="2"/>
        <v>106.72412121176301</v>
      </c>
      <c r="K58" s="15">
        <f t="shared" si="10"/>
        <v>13516198.200920001</v>
      </c>
      <c r="L58" s="26">
        <f t="shared" si="2"/>
        <v>106.5085005141227</v>
      </c>
      <c r="M58" s="8"/>
      <c r="N58" s="8"/>
    </row>
    <row r="59" spans="1:14" x14ac:dyDescent="0.25">
      <c r="A59" s="18" t="s">
        <v>69</v>
      </c>
      <c r="B59" s="1" t="s">
        <v>27</v>
      </c>
      <c r="C59" s="1" t="s">
        <v>3</v>
      </c>
      <c r="D59" s="2">
        <v>75435.8</v>
      </c>
      <c r="E59" s="2">
        <v>98871.3</v>
      </c>
      <c r="F59" s="21">
        <f t="shared" si="1"/>
        <v>131.06681443028376</v>
      </c>
      <c r="G59" s="27">
        <v>97882.9</v>
      </c>
      <c r="H59" s="2">
        <f t="shared" si="2"/>
        <v>99.000316573161257</v>
      </c>
      <c r="I59" s="2">
        <v>102040.2</v>
      </c>
      <c r="J59" s="2">
        <f t="shared" si="2"/>
        <v>104.24721784908293</v>
      </c>
      <c r="K59" s="2">
        <v>104311.3</v>
      </c>
      <c r="L59" s="28">
        <f t="shared" si="2"/>
        <v>102.22569144317633</v>
      </c>
      <c r="M59" s="8"/>
      <c r="N59" s="8"/>
    </row>
    <row r="60" spans="1:14" x14ac:dyDescent="0.25">
      <c r="A60" s="18" t="s">
        <v>70</v>
      </c>
      <c r="B60" s="1" t="s">
        <v>27</v>
      </c>
      <c r="C60" s="1" t="s">
        <v>5</v>
      </c>
      <c r="D60" s="2">
        <v>2313472.8999999994</v>
      </c>
      <c r="E60" s="2">
        <v>2515266.3148999992</v>
      </c>
      <c r="F60" s="21">
        <f t="shared" si="1"/>
        <v>108.72253203830482</v>
      </c>
      <c r="G60" s="27">
        <v>2608623.1</v>
      </c>
      <c r="H60" s="2">
        <f t="shared" si="2"/>
        <v>103.71160638326731</v>
      </c>
      <c r="I60" s="2">
        <v>2938801.5</v>
      </c>
      <c r="J60" s="2">
        <f t="shared" si="2"/>
        <v>112.65719068423491</v>
      </c>
      <c r="K60" s="2">
        <v>3471517.4</v>
      </c>
      <c r="L60" s="28">
        <f t="shared" si="2"/>
        <v>118.12697795342761</v>
      </c>
      <c r="M60" s="8"/>
      <c r="N60" s="8"/>
    </row>
    <row r="61" spans="1:14" x14ac:dyDescent="0.25">
      <c r="A61" s="18" t="s">
        <v>71</v>
      </c>
      <c r="B61" s="1" t="s">
        <v>27</v>
      </c>
      <c r="C61" s="1" t="s">
        <v>7</v>
      </c>
      <c r="D61" s="2">
        <v>7126373.6999999993</v>
      </c>
      <c r="E61" s="2">
        <v>7888524.8269999996</v>
      </c>
      <c r="F61" s="21">
        <f t="shared" si="1"/>
        <v>110.69479596614475</v>
      </c>
      <c r="G61" s="27">
        <v>7567283.8370000003</v>
      </c>
      <c r="H61" s="2">
        <f t="shared" si="2"/>
        <v>95.927743183358061</v>
      </c>
      <c r="I61" s="2">
        <v>8006059.818</v>
      </c>
      <c r="J61" s="2">
        <f t="shared" si="2"/>
        <v>105.79832857404685</v>
      </c>
      <c r="K61" s="2">
        <v>8315555.9009199999</v>
      </c>
      <c r="L61" s="28">
        <f t="shared" si="2"/>
        <v>103.86577280154916</v>
      </c>
      <c r="M61" s="8"/>
      <c r="N61" s="8"/>
    </row>
    <row r="62" spans="1:14" x14ac:dyDescent="0.25">
      <c r="A62" s="18" t="s">
        <v>72</v>
      </c>
      <c r="B62" s="1" t="s">
        <v>27</v>
      </c>
      <c r="C62" s="1" t="s">
        <v>9</v>
      </c>
      <c r="D62" s="2">
        <v>929160.7</v>
      </c>
      <c r="E62" s="2">
        <v>1214006.3689999999</v>
      </c>
      <c r="F62" s="21">
        <f t="shared" si="1"/>
        <v>130.65623298531673</v>
      </c>
      <c r="G62" s="27">
        <v>1423479.7</v>
      </c>
      <c r="H62" s="2">
        <f t="shared" si="2"/>
        <v>117.25471433667578</v>
      </c>
      <c r="I62" s="2">
        <v>1443020.3</v>
      </c>
      <c r="J62" s="2">
        <f t="shared" si="2"/>
        <v>101.37273471479784</v>
      </c>
      <c r="K62" s="2">
        <v>1420604.3</v>
      </c>
      <c r="L62" s="28">
        <f t="shared" si="2"/>
        <v>98.446591499786933</v>
      </c>
      <c r="M62" s="8"/>
      <c r="N62" s="8"/>
    </row>
    <row r="63" spans="1:14" x14ac:dyDescent="0.25">
      <c r="A63" s="18" t="s">
        <v>73</v>
      </c>
      <c r="B63" s="1" t="s">
        <v>27</v>
      </c>
      <c r="C63" s="1" t="s">
        <v>13</v>
      </c>
      <c r="D63" s="2">
        <v>182318.1</v>
      </c>
      <c r="E63" s="2">
        <v>226525.59782999998</v>
      </c>
      <c r="F63" s="21">
        <f t="shared" si="1"/>
        <v>124.24745421875281</v>
      </c>
      <c r="G63" s="27">
        <v>193437.9</v>
      </c>
      <c r="H63" s="2">
        <f t="shared" si="2"/>
        <v>85.393395648455055</v>
      </c>
      <c r="I63" s="2">
        <v>200331.2</v>
      </c>
      <c r="J63" s="2">
        <f t="shared" si="2"/>
        <v>103.56357259875134</v>
      </c>
      <c r="K63" s="2">
        <v>204209.3</v>
      </c>
      <c r="L63" s="28">
        <f t="shared" si="2"/>
        <v>101.93584424193534</v>
      </c>
      <c r="M63" s="8"/>
      <c r="N63" s="8"/>
    </row>
    <row r="64" spans="1:14" x14ac:dyDescent="0.25">
      <c r="A64" s="16" t="s">
        <v>74</v>
      </c>
      <c r="B64" s="17" t="s">
        <v>17</v>
      </c>
      <c r="C64" s="17"/>
      <c r="D64" s="15">
        <v>793600.9</v>
      </c>
      <c r="E64" s="15">
        <f>SUM(E65:E68)</f>
        <v>751822.83499999996</v>
      </c>
      <c r="F64" s="20">
        <f t="shared" si="1"/>
        <v>94.735632860295382</v>
      </c>
      <c r="G64" s="25">
        <f t="shared" ref="G64:K64" si="11">SUM(G65:G68)</f>
        <v>489630.89500000002</v>
      </c>
      <c r="H64" s="15">
        <f t="shared" si="2"/>
        <v>65.125834466041468</v>
      </c>
      <c r="I64" s="15">
        <f t="shared" si="11"/>
        <v>362448.94230999995</v>
      </c>
      <c r="J64" s="15">
        <f t="shared" si="2"/>
        <v>74.024933069225526</v>
      </c>
      <c r="K64" s="15">
        <f t="shared" si="11"/>
        <v>236756.43405000001</v>
      </c>
      <c r="L64" s="26">
        <f t="shared" si="2"/>
        <v>65.321320167491052</v>
      </c>
      <c r="M64" s="8"/>
      <c r="N64" s="8"/>
    </row>
    <row r="65" spans="1:14" x14ac:dyDescent="0.25">
      <c r="A65" s="18" t="s">
        <v>75</v>
      </c>
      <c r="B65" s="1" t="s">
        <v>17</v>
      </c>
      <c r="C65" s="1" t="s">
        <v>3</v>
      </c>
      <c r="D65" s="2">
        <v>10790.4</v>
      </c>
      <c r="E65" s="2">
        <v>0</v>
      </c>
      <c r="F65" s="21">
        <f t="shared" si="1"/>
        <v>0</v>
      </c>
      <c r="G65" s="27">
        <v>0</v>
      </c>
      <c r="H65" s="2" t="e">
        <f t="shared" si="2"/>
        <v>#DIV/0!</v>
      </c>
      <c r="I65" s="2">
        <v>0</v>
      </c>
      <c r="J65" s="2" t="e">
        <f t="shared" si="2"/>
        <v>#DIV/0!</v>
      </c>
      <c r="K65" s="2">
        <v>0</v>
      </c>
      <c r="L65" s="28" t="e">
        <f t="shared" si="2"/>
        <v>#DIV/0!</v>
      </c>
    </row>
    <row r="66" spans="1:14" x14ac:dyDescent="0.25">
      <c r="A66" s="18" t="s">
        <v>76</v>
      </c>
      <c r="B66" s="1" t="s">
        <v>17</v>
      </c>
      <c r="C66" s="1" t="s">
        <v>5</v>
      </c>
      <c r="D66" s="2">
        <v>89239.5</v>
      </c>
      <c r="E66" s="2">
        <v>115245.44500000001</v>
      </c>
      <c r="F66" s="21">
        <f t="shared" si="1"/>
        <v>129.141742165745</v>
      </c>
      <c r="G66" s="27">
        <v>17362.654999999999</v>
      </c>
      <c r="H66" s="2">
        <f t="shared" si="2"/>
        <v>15.065805854626182</v>
      </c>
      <c r="I66" s="2">
        <v>17517.455000000002</v>
      </c>
      <c r="J66" s="2">
        <f t="shared" si="2"/>
        <v>100.89156871457736</v>
      </c>
      <c r="K66" s="2">
        <v>17964.583999999999</v>
      </c>
      <c r="L66" s="28">
        <f t="shared" si="2"/>
        <v>102.55247694371128</v>
      </c>
      <c r="M66" s="8"/>
      <c r="N66" s="8"/>
    </row>
    <row r="67" spans="1:14" x14ac:dyDescent="0.25">
      <c r="A67" s="18" t="s">
        <v>77</v>
      </c>
      <c r="B67" s="1" t="s">
        <v>17</v>
      </c>
      <c r="C67" s="1" t="s">
        <v>7</v>
      </c>
      <c r="D67" s="2">
        <v>154709.09999999998</v>
      </c>
      <c r="E67" s="2">
        <v>176458.7</v>
      </c>
      <c r="F67" s="21">
        <f t="shared" si="1"/>
        <v>114.05838441306946</v>
      </c>
      <c r="G67" s="27">
        <v>172821.69</v>
      </c>
      <c r="H67" s="2">
        <f t="shared" si="2"/>
        <v>97.938888816476606</v>
      </c>
      <c r="I67" s="2">
        <v>170314.09831</v>
      </c>
      <c r="J67" s="2">
        <f t="shared" si="2"/>
        <v>98.549029528643075</v>
      </c>
      <c r="K67" s="2">
        <v>185199.97705000002</v>
      </c>
      <c r="L67" s="28">
        <f t="shared" si="2"/>
        <v>108.74025044767887</v>
      </c>
      <c r="M67" s="8"/>
      <c r="N67" s="8"/>
    </row>
    <row r="68" spans="1:14" ht="26.25" x14ac:dyDescent="0.25">
      <c r="A68" s="18" t="s">
        <v>78</v>
      </c>
      <c r="B68" s="1" t="s">
        <v>17</v>
      </c>
      <c r="C68" s="1" t="s">
        <v>11</v>
      </c>
      <c r="D68" s="2">
        <v>538861.9</v>
      </c>
      <c r="E68" s="2">
        <v>460118.69</v>
      </c>
      <c r="F68" s="21">
        <f t="shared" si="1"/>
        <v>85.387126089263305</v>
      </c>
      <c r="G68" s="27">
        <v>299446.55</v>
      </c>
      <c r="H68" s="2">
        <f t="shared" si="2"/>
        <v>65.080283958906335</v>
      </c>
      <c r="I68" s="2">
        <v>174617.389</v>
      </c>
      <c r="J68" s="2">
        <f t="shared" si="2"/>
        <v>58.313374790926801</v>
      </c>
      <c r="K68" s="2">
        <v>33591.873</v>
      </c>
      <c r="L68" s="28">
        <f t="shared" si="2"/>
        <v>19.237415696325638</v>
      </c>
      <c r="M68" s="8"/>
      <c r="N68" s="8"/>
    </row>
    <row r="69" spans="1:14" x14ac:dyDescent="0.25">
      <c r="A69" s="16" t="s">
        <v>79</v>
      </c>
      <c r="B69" s="17" t="s">
        <v>42</v>
      </c>
      <c r="C69" s="17"/>
      <c r="D69" s="15">
        <f>SUM(D70)</f>
        <v>36447.4</v>
      </c>
      <c r="E69" s="15">
        <f>SUM(E70)</f>
        <v>33838.317999999999</v>
      </c>
      <c r="F69" s="20">
        <f t="shared" si="1"/>
        <v>92.841514072334377</v>
      </c>
      <c r="G69" s="25">
        <f t="shared" ref="G69:K69" si="12">SUM(G70)</f>
        <v>33613.956689999999</v>
      </c>
      <c r="H69" s="15">
        <f t="shared" si="2"/>
        <v>99.336960808749424</v>
      </c>
      <c r="I69" s="15">
        <f t="shared" si="12"/>
        <v>35730.221729999997</v>
      </c>
      <c r="J69" s="15">
        <f t="shared" si="2"/>
        <v>106.29579272537582</v>
      </c>
      <c r="K69" s="15">
        <f t="shared" si="12"/>
        <v>36892.935520000006</v>
      </c>
      <c r="L69" s="26">
        <f t="shared" si="2"/>
        <v>103.25414658432909</v>
      </c>
      <c r="M69" s="8"/>
      <c r="N69" s="8"/>
    </row>
    <row r="70" spans="1:14" x14ac:dyDescent="0.25">
      <c r="A70" s="18" t="s">
        <v>80</v>
      </c>
      <c r="B70" s="1" t="s">
        <v>42</v>
      </c>
      <c r="C70" s="1" t="s">
        <v>5</v>
      </c>
      <c r="D70" s="2">
        <v>36447.4</v>
      </c>
      <c r="E70" s="2">
        <v>33838.317999999999</v>
      </c>
      <c r="F70" s="21">
        <f t="shared" ref="F70:F77" si="13">E70/D70*100</f>
        <v>92.841514072334377</v>
      </c>
      <c r="G70" s="27">
        <v>33613.956689999999</v>
      </c>
      <c r="H70" s="2">
        <f t="shared" ref="H70:L77" si="14">G70/E70*100</f>
        <v>99.336960808749424</v>
      </c>
      <c r="I70" s="2">
        <v>35730.221729999997</v>
      </c>
      <c r="J70" s="2">
        <f t="shared" si="14"/>
        <v>106.29579272537582</v>
      </c>
      <c r="K70" s="2">
        <v>36892.935520000006</v>
      </c>
      <c r="L70" s="28">
        <f t="shared" si="14"/>
        <v>103.25414658432909</v>
      </c>
      <c r="M70" s="8"/>
      <c r="N70" s="8"/>
    </row>
    <row r="71" spans="1:14" ht="26.25" x14ac:dyDescent="0.25">
      <c r="A71" s="16" t="s">
        <v>81</v>
      </c>
      <c r="B71" s="17" t="s">
        <v>19</v>
      </c>
      <c r="C71" s="17"/>
      <c r="D71" s="15">
        <f>SUM(D72)</f>
        <v>405109.6</v>
      </c>
      <c r="E71" s="15">
        <f>SUM(E72)</f>
        <v>717498.97580999997</v>
      </c>
      <c r="F71" s="20">
        <f t="shared" si="13"/>
        <v>177.11231128810573</v>
      </c>
      <c r="G71" s="25">
        <f t="shared" ref="G71:K71" si="15">SUM(G72)</f>
        <v>1585034.13427</v>
      </c>
      <c r="H71" s="15">
        <f t="shared" si="14"/>
        <v>220.9109960722412</v>
      </c>
      <c r="I71" s="15">
        <f t="shared" si="15"/>
        <v>1168208.1253599999</v>
      </c>
      <c r="J71" s="15">
        <f t="shared" si="14"/>
        <v>73.702395431252171</v>
      </c>
      <c r="K71" s="15">
        <f t="shared" si="15"/>
        <v>755156.4</v>
      </c>
      <c r="L71" s="26">
        <f t="shared" si="14"/>
        <v>64.642282792485105</v>
      </c>
      <c r="M71" s="8"/>
      <c r="N71" s="8"/>
    </row>
    <row r="72" spans="1:14" ht="26.25" x14ac:dyDescent="0.25">
      <c r="A72" s="18" t="s">
        <v>82</v>
      </c>
      <c r="B72" s="1" t="s">
        <v>19</v>
      </c>
      <c r="C72" s="1" t="s">
        <v>3</v>
      </c>
      <c r="D72" s="2">
        <v>405109.6</v>
      </c>
      <c r="E72" s="2">
        <v>717498.97580999997</v>
      </c>
      <c r="F72" s="21">
        <f t="shared" si="13"/>
        <v>177.11231128810573</v>
      </c>
      <c r="G72" s="27">
        <v>1585034.13427</v>
      </c>
      <c r="H72" s="2">
        <f t="shared" si="14"/>
        <v>220.9109960722412</v>
      </c>
      <c r="I72" s="2">
        <v>1168208.1253599999</v>
      </c>
      <c r="J72" s="2">
        <f t="shared" si="14"/>
        <v>73.702395431252171</v>
      </c>
      <c r="K72" s="2">
        <v>755156.4</v>
      </c>
      <c r="L72" s="28">
        <f t="shared" si="14"/>
        <v>64.642282792485105</v>
      </c>
      <c r="M72" s="8"/>
      <c r="N72" s="8"/>
    </row>
    <row r="73" spans="1:14" ht="39" x14ac:dyDescent="0.25">
      <c r="A73" s="16" t="s">
        <v>83</v>
      </c>
      <c r="B73" s="17" t="s">
        <v>30</v>
      </c>
      <c r="C73" s="17"/>
      <c r="D73" s="15">
        <f>SUM(D74:D76)</f>
        <v>4589095.1000000006</v>
      </c>
      <c r="E73" s="15">
        <f>SUM(E74:E76)</f>
        <v>3593030.4</v>
      </c>
      <c r="F73" s="20">
        <f t="shared" si="13"/>
        <v>78.294964948536361</v>
      </c>
      <c r="G73" s="25">
        <f t="shared" ref="G73:K73" si="16">SUM(G74:G76)</f>
        <v>3845491.8000000003</v>
      </c>
      <c r="H73" s="15">
        <f t="shared" si="14"/>
        <v>107.02641981542935</v>
      </c>
      <c r="I73" s="15">
        <f t="shared" si="16"/>
        <v>3182025.9000000004</v>
      </c>
      <c r="J73" s="15">
        <f t="shared" si="14"/>
        <v>82.746916792281283</v>
      </c>
      <c r="K73" s="15">
        <f t="shared" si="16"/>
        <v>3153653.1</v>
      </c>
      <c r="L73" s="26">
        <f t="shared" si="14"/>
        <v>99.108341638576846</v>
      </c>
      <c r="M73" s="8"/>
      <c r="N73" s="8"/>
    </row>
    <row r="74" spans="1:14" ht="39" x14ac:dyDescent="0.25">
      <c r="A74" s="18" t="s">
        <v>84</v>
      </c>
      <c r="B74" s="1" t="s">
        <v>30</v>
      </c>
      <c r="C74" s="1" t="s">
        <v>3</v>
      </c>
      <c r="D74" s="2">
        <v>1458562.8</v>
      </c>
      <c r="E74" s="2">
        <v>1050978.8999999999</v>
      </c>
      <c r="F74" s="21">
        <f t="shared" si="13"/>
        <v>72.055786696328738</v>
      </c>
      <c r="G74" s="27">
        <v>1171998.8</v>
      </c>
      <c r="H74" s="2">
        <f t="shared" si="14"/>
        <v>111.51496952032053</v>
      </c>
      <c r="I74" s="2">
        <v>1195669.1000000001</v>
      </c>
      <c r="J74" s="2">
        <f t="shared" si="14"/>
        <v>102.01965223855179</v>
      </c>
      <c r="K74" s="2">
        <v>1100259.2</v>
      </c>
      <c r="L74" s="28">
        <f t="shared" si="14"/>
        <v>92.020375871551735</v>
      </c>
      <c r="M74" s="8"/>
      <c r="N74" s="8"/>
    </row>
    <row r="75" spans="1:14" x14ac:dyDescent="0.25">
      <c r="A75" s="18" t="s">
        <v>85</v>
      </c>
      <c r="B75" s="1" t="s">
        <v>30</v>
      </c>
      <c r="C75" s="1" t="s">
        <v>5</v>
      </c>
      <c r="D75" s="2">
        <v>2311295.9</v>
      </c>
      <c r="E75" s="2">
        <v>1905990.7749999999</v>
      </c>
      <c r="F75" s="21">
        <f t="shared" si="13"/>
        <v>82.464161122771003</v>
      </c>
      <c r="G75" s="27">
        <v>1872911.1</v>
      </c>
      <c r="H75" s="2">
        <f t="shared" si="14"/>
        <v>98.264436773047876</v>
      </c>
      <c r="I75" s="2">
        <v>1419967.1</v>
      </c>
      <c r="J75" s="2">
        <f t="shared" si="14"/>
        <v>75.816043804748674</v>
      </c>
      <c r="K75" s="2">
        <v>1486088.3</v>
      </c>
      <c r="L75" s="28">
        <f t="shared" si="14"/>
        <v>104.65653042243022</v>
      </c>
      <c r="M75" s="8"/>
      <c r="N75" s="8"/>
    </row>
    <row r="76" spans="1:14" x14ac:dyDescent="0.25">
      <c r="A76" s="18" t="s">
        <v>86</v>
      </c>
      <c r="B76" s="1" t="s">
        <v>30</v>
      </c>
      <c r="C76" s="1" t="s">
        <v>7</v>
      </c>
      <c r="D76" s="2">
        <v>819236.4</v>
      </c>
      <c r="E76" s="2">
        <v>636060.72499999998</v>
      </c>
      <c r="F76" s="21">
        <f t="shared" si="13"/>
        <v>77.640681615221197</v>
      </c>
      <c r="G76" s="27">
        <v>800581.9</v>
      </c>
      <c r="H76" s="2">
        <f t="shared" si="14"/>
        <v>125.86563963684443</v>
      </c>
      <c r="I76" s="2">
        <v>566389.69999999995</v>
      </c>
      <c r="J76" s="2">
        <f t="shared" si="14"/>
        <v>70.74725271705492</v>
      </c>
      <c r="K76" s="2">
        <v>567305.6</v>
      </c>
      <c r="L76" s="28">
        <f t="shared" si="14"/>
        <v>100.16170844914728</v>
      </c>
      <c r="M76" s="8"/>
      <c r="N76" s="8"/>
    </row>
    <row r="77" spans="1:14" ht="16.5" thickBot="1" x14ac:dyDescent="0.3">
      <c r="A77" s="11" t="s">
        <v>90</v>
      </c>
      <c r="B77" s="11"/>
      <c r="C77" s="11"/>
      <c r="D77" s="9">
        <f>D73+D71+D69+D64+D58+D51+D48+D41+D38+D32+D22+D16+D14+D5</f>
        <v>47780872.199999996</v>
      </c>
      <c r="E77" s="9">
        <f t="shared" ref="E77:K77" si="17">E73+E71+E69+E64+E58+E51+E48+E41+E38+E32+E22+E16+E14+E5</f>
        <v>53991247.688050002</v>
      </c>
      <c r="F77" s="14">
        <f t="shared" si="13"/>
        <v>112.99761850737001</v>
      </c>
      <c r="G77" s="29">
        <f t="shared" si="17"/>
        <v>53074446.003349997</v>
      </c>
      <c r="H77" s="30">
        <f t="shared" si="14"/>
        <v>98.301943881724881</v>
      </c>
      <c r="I77" s="30">
        <f t="shared" si="17"/>
        <v>52735800.815600008</v>
      </c>
      <c r="J77" s="30">
        <f t="shared" si="14"/>
        <v>99.361943056874082</v>
      </c>
      <c r="K77" s="30">
        <f t="shared" si="17"/>
        <v>54085436.395809993</v>
      </c>
      <c r="L77" s="31">
        <f t="shared" si="14"/>
        <v>102.5592397561748</v>
      </c>
      <c r="M77" s="8"/>
      <c r="N77" s="8"/>
    </row>
    <row r="78" spans="1:14" x14ac:dyDescent="0.25">
      <c r="I78" s="6"/>
      <c r="J78" s="6"/>
      <c r="K78" s="6"/>
      <c r="L78" s="6"/>
    </row>
    <row r="80" spans="1:14" x14ac:dyDescent="0.25">
      <c r="D80" s="6"/>
      <c r="E80" s="6"/>
      <c r="F80" s="6"/>
      <c r="G80" s="6"/>
      <c r="H80" s="6"/>
      <c r="I80" s="6"/>
      <c r="J80" s="6"/>
      <c r="K80" s="6"/>
      <c r="L80" s="6"/>
    </row>
    <row r="87" spans="4:4" x14ac:dyDescent="0.25">
      <c r="D87" s="7"/>
    </row>
  </sheetData>
  <autoFilter ref="A4:M77"/>
  <mergeCells count="2">
    <mergeCell ref="A77:C77"/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РзПр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grigorian</dc:creator>
  <cp:lastModifiedBy>Елена Васильевна Дягилева</cp:lastModifiedBy>
  <dcterms:created xsi:type="dcterms:W3CDTF">2014-11-06T06:49:44Z</dcterms:created>
  <dcterms:modified xsi:type="dcterms:W3CDTF">2014-11-06T14:09:15Z</dcterms:modified>
</cp:coreProperties>
</file>